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1760"/>
  </bookViews>
  <sheets>
    <sheet name="ведомственные 2014" sheetId="1" r:id="rId1"/>
  </sheets>
  <calcPr calcId="125725"/>
</workbook>
</file>

<file path=xl/calcChain.xml><?xml version="1.0" encoding="utf-8"?>
<calcChain xmlns="http://schemas.openxmlformats.org/spreadsheetml/2006/main">
  <c r="H171" i="1"/>
  <c r="H41"/>
  <c r="H191"/>
  <c r="H189"/>
  <c r="H187"/>
  <c r="H185"/>
  <c r="H184" s="1"/>
  <c r="H183" s="1"/>
  <c r="H181"/>
  <c r="H179"/>
  <c r="H177"/>
  <c r="H170"/>
  <c r="H169" s="1"/>
  <c r="H167"/>
  <c r="H166"/>
  <c r="H165" s="1"/>
  <c r="H163"/>
  <c r="H161"/>
  <c r="H159"/>
  <c r="H157"/>
  <c r="H153"/>
  <c r="H148"/>
  <c r="H142"/>
  <c r="H139"/>
  <c r="H136"/>
  <c r="H131"/>
  <c r="H129"/>
  <c r="H125"/>
  <c r="H123"/>
  <c r="H120"/>
  <c r="H119" s="1"/>
  <c r="H117"/>
  <c r="H115"/>
  <c r="H113"/>
  <c r="H111"/>
  <c r="H108"/>
  <c r="H105"/>
  <c r="H103"/>
  <c r="H102"/>
  <c r="H98"/>
  <c r="H94"/>
  <c r="H92"/>
  <c r="H91"/>
  <c r="H89"/>
  <c r="H88"/>
  <c r="H86"/>
  <c r="H85"/>
  <c r="H83"/>
  <c r="H82"/>
  <c r="H80"/>
  <c r="H78"/>
  <c r="H76"/>
  <c r="H75"/>
  <c r="H71"/>
  <c r="H70" s="1"/>
  <c r="H68"/>
  <c r="H67" s="1"/>
  <c r="H61"/>
  <c r="H60"/>
  <c r="H59" s="1"/>
  <c r="I59" s="1"/>
  <c r="H57"/>
  <c r="H55"/>
  <c r="H53"/>
  <c r="H51"/>
  <c r="H49"/>
  <c r="H47"/>
  <c r="H36"/>
  <c r="H34"/>
  <c r="H30"/>
  <c r="H27"/>
  <c r="H22"/>
  <c r="H21" s="1"/>
  <c r="H19"/>
  <c r="H18" s="1"/>
  <c r="I69"/>
  <c r="I61"/>
  <c r="I62"/>
  <c r="I63"/>
  <c r="I64"/>
  <c r="I65"/>
  <c r="H74" l="1"/>
  <c r="I60"/>
  <c r="I68"/>
  <c r="H97"/>
  <c r="H128"/>
  <c r="H127" s="1"/>
  <c r="H135"/>
  <c r="H134" s="1"/>
  <c r="H29"/>
  <c r="H17" s="1"/>
  <c r="I67"/>
  <c r="H66"/>
  <c r="I193"/>
  <c r="H107"/>
  <c r="H96" s="1"/>
  <c r="H193" l="1"/>
</calcChain>
</file>

<file path=xl/sharedStrings.xml><?xml version="1.0" encoding="utf-8"?>
<sst xmlns="http://schemas.openxmlformats.org/spreadsheetml/2006/main" count="472" uniqueCount="134">
  <si>
    <t>03</t>
  </si>
  <si>
    <t>14</t>
  </si>
  <si>
    <t>Иные межбюджетные трансферты</t>
  </si>
  <si>
    <t>Реализация мероприятий  муниципальной программы  "Развитие и содержание дорожно-транспортной системы на территории городского поселения Игрим на 2014-2018 годы"</t>
  </si>
  <si>
    <t>Прочие мероприятия органов муниципальной власти</t>
  </si>
  <si>
    <t>Прочие межбюджетные трансферты общего характера</t>
  </si>
  <si>
    <t>00</t>
  </si>
  <si>
    <t>МЕЖБЮДЖЕТНЫЕ ТРАНСФЕРТЫ ОБЩЕГО ХАРАКТЕРА БЮДЖЕТАМ СУБЪЕКТОВ РФ И МУНИЦИПАЛЬНЫХ ОБРАЗОВАНИЙ</t>
  </si>
  <si>
    <t>01</t>
  </si>
  <si>
    <t>11</t>
  </si>
  <si>
    <t xml:space="preserve">Расходы на обеспечение деятельности подведомственных учреждений </t>
  </si>
  <si>
    <t>ФИЗИЧЕСКАЯ КУЛЬТУРА И СПОРТ</t>
  </si>
  <si>
    <t>10</t>
  </si>
  <si>
    <t>Пенсионное обеспечение</t>
  </si>
  <si>
    <t>СОЦИАЛЬНАЯ ПОЛИТИКА</t>
  </si>
  <si>
    <t xml:space="preserve">Мероприятия по противодействию злоупотребления наркотикаими и их незаконному обороту          </t>
  </si>
  <si>
    <t>Расходы местного бюджета на софинансирование муниципальной программы</t>
  </si>
  <si>
    <t xml:space="preserve"> Реализация мероприятий профилактики экстремизма, гармонизации межэтнических отношений</t>
  </si>
  <si>
    <t>08</t>
  </si>
  <si>
    <t xml:space="preserve">Расходы на обеспечение деятельности подведомственных учреждений         </t>
  </si>
  <si>
    <t>Расходы местного бюджета на софинансирвоание муниципальной программы</t>
  </si>
  <si>
    <t>Культура</t>
  </si>
  <si>
    <t>КУЛЬТУРА И КИНЕМАТОГРАФИЯ</t>
  </si>
  <si>
    <t>05</t>
  </si>
  <si>
    <t>Реализация мероприятий муниципальной программы "Благоустройство и озеленение территории городского поселения Игрим на 2014-2018 годы"</t>
  </si>
  <si>
    <t>Благоустройство</t>
  </si>
  <si>
    <t>02</t>
  </si>
  <si>
    <t>Субсидии юридическим лицам (кроме некоммерческих организаций), индивидуальным предпринимателям, физическим лицам</t>
  </si>
  <si>
    <t>Реализация мероприятий муниципальной программы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</si>
  <si>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Коммунальное хозяйство</t>
  </si>
  <si>
    <t>Жилищное хозяйство</t>
  </si>
  <si>
    <t>ЖИЛИЩНО-КОММУНАЛЬНОЕ ХОЗЯЙСТВО</t>
  </si>
  <si>
    <t>04</t>
  </si>
  <si>
    <t/>
  </si>
  <si>
    <t>Связь и информатика</t>
  </si>
  <si>
    <t>09</t>
  </si>
  <si>
    <t>Дорожное хозяйство (дорожные фонды)</t>
  </si>
  <si>
    <t>Транспорт</t>
  </si>
  <si>
    <t>Общеэкономические вопросы</t>
  </si>
  <si>
    <t>НАЦИОНАЛЬНАЯ ЭКОНОМИКА</t>
  </si>
  <si>
    <t>Реализация мероприятий муниципальной программы "Защита населения и территорий от чрезвычайных ситуаций, обемпечение пожарной бехопасности в городском поселении Игрим на 2014-2018 годы"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</si>
  <si>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</si>
  <si>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</si>
  <si>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</si>
  <si>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</si>
  <si>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</si>
  <si>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Резервные средства</t>
  </si>
  <si>
    <t>Реализация мероприятий программы "Обеспечение экологической безопасности "</t>
  </si>
  <si>
    <t>Другие общегосударственные вопросы</t>
  </si>
  <si>
    <t>870</t>
  </si>
  <si>
    <t>Резервные фонды</t>
  </si>
  <si>
    <t>2510204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</si>
  <si>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</si>
  <si>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</si>
  <si>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</si>
  <si>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</si>
  <si>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</si>
  <si>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</si>
  <si>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</si>
  <si>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</si>
  <si>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</si>
  <si>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</si>
  <si>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</si>
  <si>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городского поселения Игрим</t>
  </si>
  <si>
    <t xml:space="preserve">                 к решению Совета депутатов</t>
  </si>
  <si>
    <t>ППП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</si>
  <si>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</si>
  <si>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</si>
  <si>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</si>
  <si>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</si>
  <si>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Расходы на обеспечение деятельности подведомственных учреждений</t>
  </si>
  <si>
    <t>Фонд оплаты труда казенных учреждений и взносы по обязательному социальному страхованию</t>
  </si>
  <si>
    <t>Закупка товаров, работ, услуг в сфере информационно-коммуникационных технологий</t>
  </si>
  <si>
    <t xml:space="preserve">Реализация мероприятий развития российского казачества  </t>
  </si>
  <si>
    <t>Субвенции на осуществление первичного воинского учета, на территории где отсутствуют военные комиссариаты</t>
  </si>
  <si>
    <t>5005118</t>
  </si>
  <si>
    <t xml:space="preserve">Субвенции на осуществление полномочий по государственной регистрации актов гражданского состояния </t>
  </si>
  <si>
    <t>Услуги в области информационных технологий</t>
  </si>
  <si>
    <t>ОБРАЗОВАНИЕ</t>
  </si>
  <si>
    <t>07</t>
  </si>
  <si>
    <t>Молодежная политика и оздоровление детей</t>
  </si>
  <si>
    <t>Пособия, компенсации и иные социальные выплаты гражданам, кроме публичных нормативных обязательств</t>
  </si>
  <si>
    <t xml:space="preserve">Физическая культура </t>
  </si>
  <si>
    <t>2312133</t>
  </si>
  <si>
    <t>1322103</t>
  </si>
  <si>
    <t>Расходы по переданным полномочиям поселениями</t>
  </si>
  <si>
    <t>1427080</t>
  </si>
  <si>
    <t>в т.ч. за счет субвенций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</si>
  <si>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</t>
  </si>
  <si>
    <t>0315641</t>
  </si>
  <si>
    <t>ИТОГО РАСХОДОВ</t>
  </si>
  <si>
    <t>тыс.рублей</t>
  </si>
  <si>
    <t>от 25.12.2013 г. № 30</t>
  </si>
  <si>
    <t>Администрация городского поселения Игрим</t>
  </si>
  <si>
    <t>0000000</t>
  </si>
  <si>
    <t>000</t>
  </si>
  <si>
    <t>2500000</t>
  </si>
  <si>
    <t>Оценка недвижимости, признание прав и регулирование отношений по муниципальной собственности</t>
  </si>
  <si>
    <t>2202031</t>
  </si>
  <si>
    <t>Прочие работы, услуги</t>
  </si>
  <si>
    <t>244</t>
  </si>
  <si>
    <t>Условно-утвержденные расходы</t>
  </si>
  <si>
    <t>Расходы на выплаты персоналу государственных (муниципальных) органов</t>
  </si>
  <si>
    <t>Иные выплаты населению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</si>
  <si>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округе–Югре на 2014– 2020 годы"</t>
  </si>
  <si>
    <t>Закупка товаров, работ, услуг в целях каптиального ремонта государственного (муниципального) имущества</t>
  </si>
  <si>
    <t>Расходы местного бюджета на софинансирование государственной программы</t>
  </si>
  <si>
    <t>Иные выплаты персоналу казенных учреждений , за исключением фонда оплаты труда</t>
  </si>
  <si>
    <t>Распределение бюджетных ассигнований по разделам, подразделам, целевым статьям (муниципальным программам городского поселения Игрими непрограммным направлениям деятельности), видам расходов классификации расходов бюджета городского поселения Игрим в ведомственной структуре расходов на 2014 год</t>
  </si>
  <si>
    <t>"Приложение № 22</t>
  </si>
  <si>
    <t>Субсидии на реализацию программы "Развитие жилищно-коммунального комплекса и повышение энергетической эффективности на территории Ханты-+Мансийского автоновного округа - Югры на 2014-2020 годы"</t>
  </si>
  <si>
    <t xml:space="preserve"> Прочие мероприятия органов муниципальной власти</t>
  </si>
  <si>
    <t>2510240</t>
  </si>
  <si>
    <t>Реализация мероприятий программы "Профилактика незаконного оборота и потребления наркотических средств и психотропных веществ"</t>
  </si>
  <si>
    <t>Реализация мероприятий программы "Содействие трудоустройству граждан" государственной программы "Содействие занятости населения в Ханты-Мансийском автономном округе–Югре на 2014– 2020 годы"</t>
  </si>
  <si>
    <t>0712115</t>
  </si>
  <si>
    <t>Другие вопросы в области национальной экономики</t>
  </si>
  <si>
    <t>12</t>
  </si>
  <si>
    <t>Иные межбюджетные трансферты, передаваемые из бюджета муниципального района в бюджеты поселений за счет субсидий из бюджета автономного округа</t>
  </si>
  <si>
    <t>2805641</t>
  </si>
  <si>
    <t>Расходы местного бюджета на софинансирование  государственной программы</t>
  </si>
  <si>
    <t>2807060</t>
  </si>
  <si>
    <t>Подпрограмма "Содействие проведению капитального ремонта многоквартирных домов"</t>
  </si>
  <si>
    <t>1225641</t>
  </si>
  <si>
    <t>Безвозмездные перечисления организациям, за исключением государственных и муниципальных организаций</t>
  </si>
  <si>
    <t>1227060</t>
  </si>
  <si>
    <t>Закупка товаров, работ, услуг в целях капитального ремонта государственного(муницципального) имущества.</t>
  </si>
  <si>
    <t>Мероприятия по организации отдыха и оздоровления детей</t>
  </si>
  <si>
    <t>0312105</t>
  </si>
  <si>
    <t>Взаимные расчеты, выделенные из резервного фонда Правительства ХМАО-Югры на проведение мероприятий, посвященных юбилейной дате</t>
  </si>
  <si>
    <t>3105607</t>
  </si>
  <si>
    <t>0317061</t>
  </si>
  <si>
    <t>Приложение № 5</t>
  </si>
  <si>
    <t xml:space="preserve">                  от  04.07.2014 г. № 65</t>
  </si>
</sst>
</file>

<file path=xl/styles.xml><?xml version="1.0" encoding="utf-8"?>
<styleSheet xmlns="http://schemas.openxmlformats.org/spreadsheetml/2006/main">
  <numFmts count="7">
    <numFmt numFmtId="164" formatCode="#,##0.0;[Red]\-#,##0.0;0.0"/>
    <numFmt numFmtId="165" formatCode="000;;"/>
    <numFmt numFmtId="166" formatCode="0000000"/>
    <numFmt numFmtId="167" formatCode="0000"/>
    <numFmt numFmtId="168" formatCode="000"/>
    <numFmt numFmtId="169" formatCode="00;;"/>
    <numFmt numFmtId="170" formatCode="#,##0.0_ ;[Red]\-#,##0.0\ 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alignment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protection hidden="1"/>
    </xf>
    <xf numFmtId="0" fontId="8" fillId="0" borderId="0" xfId="0" applyFont="1" applyFill="1" applyAlignment="1">
      <alignment horizontal="right"/>
    </xf>
    <xf numFmtId="0" fontId="3" fillId="0" borderId="0" xfId="1" applyFont="1" applyFill="1"/>
    <xf numFmtId="0" fontId="6" fillId="0" borderId="0" xfId="0" applyFont="1" applyFill="1" applyAlignment="1">
      <alignment wrapText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7" fillId="0" borderId="0" xfId="1" applyFont="1" applyFill="1"/>
    <xf numFmtId="0" fontId="9" fillId="0" borderId="0" xfId="0" applyFont="1" applyFill="1" applyAlignment="1">
      <alignment horizontal="right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1" applyNumberFormat="1" applyFont="1" applyFill="1" applyBorder="1" applyAlignment="1" applyProtection="1">
      <alignment horizontal="right" vertical="center"/>
      <protection hidden="1"/>
    </xf>
    <xf numFmtId="0" fontId="3" fillId="0" borderId="1" xfId="1" applyFont="1" applyFill="1" applyBorder="1"/>
    <xf numFmtId="164" fontId="5" fillId="0" borderId="1" xfId="1" applyNumberFormat="1" applyFont="1" applyFill="1" applyBorder="1" applyAlignment="1" applyProtection="1">
      <alignment horizontal="right" vertical="center"/>
      <protection hidden="1"/>
    </xf>
    <xf numFmtId="170" fontId="5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vertical="center"/>
      <protection hidden="1"/>
    </xf>
    <xf numFmtId="170" fontId="3" fillId="0" borderId="0" xfId="1" applyNumberFormat="1" applyFont="1" applyFill="1"/>
    <xf numFmtId="167" fontId="4" fillId="0" borderId="1" xfId="1" applyNumberFormat="1" applyFont="1" applyFill="1" applyBorder="1" applyAlignment="1" applyProtection="1">
      <alignment vertical="center" wrapText="1"/>
      <protection hidden="1"/>
    </xf>
    <xf numFmtId="1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1" xfId="1" applyNumberFormat="1" applyFont="1" applyFill="1" applyBorder="1" applyAlignment="1" applyProtection="1">
      <alignment horizontal="center" vertical="center"/>
      <protection hidden="1"/>
    </xf>
    <xf numFmtId="166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1" xfId="1" applyNumberFormat="1" applyFont="1" applyFill="1" applyBorder="1" applyAlignment="1" applyProtection="1">
      <alignment horizontal="center" vertical="center"/>
      <protection hidden="1"/>
    </xf>
    <xf numFmtId="166" fontId="4" fillId="0" borderId="1" xfId="1" applyNumberFormat="1" applyFont="1" applyFill="1" applyBorder="1" applyAlignment="1" applyProtection="1">
      <alignment vertical="center" wrapText="1"/>
      <protection hidden="1"/>
    </xf>
    <xf numFmtId="168" fontId="4" fillId="0" borderId="1" xfId="1" applyNumberFormat="1" applyFont="1" applyFill="1" applyBorder="1" applyAlignment="1" applyProtection="1">
      <alignment vertical="center" wrapText="1"/>
      <protection hidden="1"/>
    </xf>
    <xf numFmtId="49" fontId="11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 applyProtection="1">
      <alignment horizontal="right" vertical="center"/>
      <protection hidden="1"/>
    </xf>
    <xf numFmtId="167" fontId="4" fillId="0" borderId="1" xfId="1" applyNumberFormat="1" applyFont="1" applyFill="1" applyBorder="1" applyAlignment="1" applyProtection="1">
      <alignment horizontal="left" vertical="center" wrapText="1"/>
      <protection hidden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1" xfId="0" applyNumberFormat="1" applyFont="1" applyFill="1" applyBorder="1" applyAlignment="1">
      <alignment horizontal="center" vertical="top" wrapText="1"/>
    </xf>
    <xf numFmtId="168" fontId="5" fillId="0" borderId="1" xfId="1" applyNumberFormat="1" applyFont="1" applyFill="1" applyBorder="1" applyAlignment="1" applyProtection="1">
      <alignment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1" xfId="1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left"/>
      <protection hidden="1"/>
    </xf>
    <xf numFmtId="0" fontId="7" fillId="0" borderId="0" xfId="1" applyFont="1" applyFill="1" applyAlignment="1">
      <alignment horizontal="center" wrapText="1"/>
    </xf>
    <xf numFmtId="0" fontId="8" fillId="0" borderId="0" xfId="1" applyFont="1" applyAlignment="1">
      <alignment horizontal="right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5"/>
  <sheetViews>
    <sheetView tabSelected="1" topLeftCell="A3" zoomScaleNormal="100" workbookViewId="0">
      <selection activeCell="J26" sqref="J26"/>
    </sheetView>
  </sheetViews>
  <sheetFormatPr defaultColWidth="11.140625" defaultRowHeight="12.75"/>
  <cols>
    <col min="1" max="1" width="4.140625" style="11" customWidth="1"/>
    <col min="2" max="2" width="54.42578125" style="11" customWidth="1"/>
    <col min="3" max="3" width="7.28515625" style="11" customWidth="1"/>
    <col min="4" max="4" width="5.85546875" style="15" customWidth="1"/>
    <col min="5" max="5" width="6.42578125" style="15" customWidth="1"/>
    <col min="6" max="6" width="10.85546875" style="11" customWidth="1"/>
    <col min="7" max="7" width="6.5703125" style="11" customWidth="1"/>
    <col min="8" max="8" width="9.5703125" style="11" customWidth="1"/>
    <col min="9" max="9" width="7.7109375" style="11" customWidth="1"/>
    <col min="10" max="16384" width="11.140625" style="11"/>
  </cols>
  <sheetData>
    <row r="1" spans="1:17">
      <c r="I1" s="10" t="s">
        <v>132</v>
      </c>
    </row>
    <row r="2" spans="1:17">
      <c r="I2" s="10" t="s">
        <v>64</v>
      </c>
    </row>
    <row r="3" spans="1:17">
      <c r="I3" s="10" t="s">
        <v>63</v>
      </c>
    </row>
    <row r="4" spans="1:17">
      <c r="I4" s="50" t="s">
        <v>133</v>
      </c>
    </row>
    <row r="6" spans="1:17" s="9" customFormat="1" ht="12.75" customHeight="1">
      <c r="I6" s="10" t="s">
        <v>109</v>
      </c>
    </row>
    <row r="7" spans="1:17" s="9" customFormat="1" ht="12.75" customHeight="1">
      <c r="I7" s="10" t="s">
        <v>64</v>
      </c>
    </row>
    <row r="8" spans="1:17" s="9" customFormat="1" ht="4.5" customHeight="1"/>
    <row r="9" spans="1:17" s="9" customFormat="1" ht="12.75" customHeight="1">
      <c r="I9" s="10" t="s">
        <v>63</v>
      </c>
    </row>
    <row r="10" spans="1:17" s="9" customFormat="1" ht="12.75" customHeight="1">
      <c r="I10" s="17" t="s">
        <v>92</v>
      </c>
    </row>
    <row r="11" spans="1:17" ht="37.5" customHeight="1">
      <c r="B11" s="49" t="s">
        <v>108</v>
      </c>
      <c r="C11" s="49"/>
      <c r="D11" s="49"/>
      <c r="E11" s="49"/>
      <c r="F11" s="49"/>
      <c r="G11" s="49"/>
      <c r="H11" s="49"/>
      <c r="I11" s="49"/>
      <c r="J11" s="12"/>
      <c r="K11" s="12"/>
      <c r="L11" s="12"/>
      <c r="M11" s="12"/>
      <c r="N11" s="12"/>
      <c r="O11" s="12"/>
      <c r="P11" s="12"/>
      <c r="Q11" s="12"/>
    </row>
    <row r="12" spans="1:17" ht="1.5" customHeight="1">
      <c r="A12" s="1"/>
      <c r="B12" s="7"/>
      <c r="C12" s="7"/>
      <c r="D12" s="8"/>
      <c r="E12" s="8"/>
      <c r="F12" s="7"/>
      <c r="G12" s="7"/>
    </row>
    <row r="13" spans="1:17" ht="11.25" customHeight="1">
      <c r="A13" s="4"/>
      <c r="B13" s="4"/>
      <c r="C13" s="4"/>
      <c r="D13" s="13"/>
      <c r="E13" s="6"/>
      <c r="F13" s="5"/>
      <c r="G13" s="5"/>
      <c r="H13" s="11" t="s">
        <v>91</v>
      </c>
    </row>
    <row r="14" spans="1:17" s="14" customFormat="1" ht="34.5" customHeight="1">
      <c r="A14" s="23"/>
      <c r="B14" s="46" t="s">
        <v>62</v>
      </c>
      <c r="C14" s="46" t="s">
        <v>65</v>
      </c>
      <c r="D14" s="47" t="s">
        <v>61</v>
      </c>
      <c r="E14" s="47" t="s">
        <v>60</v>
      </c>
      <c r="F14" s="46" t="s">
        <v>59</v>
      </c>
      <c r="G14" s="46" t="s">
        <v>58</v>
      </c>
      <c r="H14" s="18" t="s">
        <v>57</v>
      </c>
      <c r="I14" s="18" t="s">
        <v>87</v>
      </c>
    </row>
    <row r="15" spans="1:17" ht="11.25" customHeight="1">
      <c r="A15" s="1"/>
      <c r="B15" s="46"/>
      <c r="C15" s="46"/>
      <c r="D15" s="47"/>
      <c r="E15" s="47"/>
      <c r="F15" s="46"/>
      <c r="G15" s="46"/>
      <c r="H15" s="18">
        <v>2014</v>
      </c>
      <c r="I15" s="18"/>
    </row>
    <row r="16" spans="1:17">
      <c r="A16" s="3"/>
      <c r="B16" s="48" t="s">
        <v>93</v>
      </c>
      <c r="C16" s="46">
        <v>650</v>
      </c>
      <c r="D16" s="38" t="s">
        <v>6</v>
      </c>
      <c r="E16" s="38" t="s">
        <v>6</v>
      </c>
      <c r="F16" s="38" t="s">
        <v>94</v>
      </c>
      <c r="G16" s="38" t="s">
        <v>95</v>
      </c>
      <c r="I16" s="20"/>
    </row>
    <row r="17" spans="1:9">
      <c r="A17" s="3"/>
      <c r="B17" s="25" t="s">
        <v>56</v>
      </c>
      <c r="C17" s="26">
        <v>650</v>
      </c>
      <c r="D17" s="27">
        <v>1</v>
      </c>
      <c r="E17" s="27">
        <v>0</v>
      </c>
      <c r="F17" s="28" t="s">
        <v>33</v>
      </c>
      <c r="G17" s="29" t="s">
        <v>33</v>
      </c>
      <c r="H17" s="19">
        <f>H18+H21+H27+H29</f>
        <v>48599.5</v>
      </c>
      <c r="I17" s="19"/>
    </row>
    <row r="18" spans="1:9" ht="22.5">
      <c r="A18" s="3"/>
      <c r="B18" s="25" t="s">
        <v>55</v>
      </c>
      <c r="C18" s="26">
        <v>650</v>
      </c>
      <c r="D18" s="27">
        <v>1</v>
      </c>
      <c r="E18" s="27">
        <v>2</v>
      </c>
      <c r="F18" s="28" t="s">
        <v>96</v>
      </c>
      <c r="G18" s="29" t="s">
        <v>33</v>
      </c>
      <c r="H18" s="19">
        <f>H19</f>
        <v>2033.1</v>
      </c>
      <c r="I18" s="19"/>
    </row>
    <row r="19" spans="1:9">
      <c r="A19" s="3"/>
      <c r="B19" s="30" t="s">
        <v>54</v>
      </c>
      <c r="C19" s="26">
        <v>650</v>
      </c>
      <c r="D19" s="27">
        <v>1</v>
      </c>
      <c r="E19" s="27">
        <v>2</v>
      </c>
      <c r="F19" s="28">
        <v>2517040</v>
      </c>
      <c r="G19" s="29" t="s">
        <v>33</v>
      </c>
      <c r="H19" s="19">
        <f>H20</f>
        <v>2033.1</v>
      </c>
      <c r="I19" s="19"/>
    </row>
    <row r="20" spans="1:9" ht="22.5">
      <c r="A20" s="3"/>
      <c r="B20" s="31" t="s">
        <v>66</v>
      </c>
      <c r="C20" s="26">
        <v>650</v>
      </c>
      <c r="D20" s="27">
        <v>1</v>
      </c>
      <c r="E20" s="27">
        <v>2</v>
      </c>
      <c r="F20" s="28">
        <v>2517040</v>
      </c>
      <c r="G20" s="29">
        <v>121</v>
      </c>
      <c r="H20" s="19">
        <v>2033.1</v>
      </c>
      <c r="I20" s="19"/>
    </row>
    <row r="21" spans="1:9" ht="33.75">
      <c r="A21" s="3"/>
      <c r="B21" s="25" t="s">
        <v>53</v>
      </c>
      <c r="C21" s="26">
        <v>650</v>
      </c>
      <c r="D21" s="27">
        <v>1</v>
      </c>
      <c r="E21" s="27">
        <v>4</v>
      </c>
      <c r="F21" s="28" t="s">
        <v>33</v>
      </c>
      <c r="G21" s="29" t="s">
        <v>33</v>
      </c>
      <c r="H21" s="19">
        <f>H22</f>
        <v>25616.2</v>
      </c>
      <c r="I21" s="19"/>
    </row>
    <row r="22" spans="1:9">
      <c r="A22" s="3"/>
      <c r="B22" s="30" t="s">
        <v>52</v>
      </c>
      <c r="C22" s="26">
        <v>650</v>
      </c>
      <c r="D22" s="27">
        <v>1</v>
      </c>
      <c r="E22" s="27">
        <v>4</v>
      </c>
      <c r="F22" s="28" t="s">
        <v>51</v>
      </c>
      <c r="G22" s="29" t="s">
        <v>33</v>
      </c>
      <c r="H22" s="19">
        <f>SUM(H23:H26)</f>
        <v>25616.2</v>
      </c>
      <c r="I22" s="19"/>
    </row>
    <row r="23" spans="1:9" ht="22.5">
      <c r="A23" s="3"/>
      <c r="B23" s="31" t="s">
        <v>66</v>
      </c>
      <c r="C23" s="26">
        <v>650</v>
      </c>
      <c r="D23" s="27">
        <v>1</v>
      </c>
      <c r="E23" s="27">
        <v>4</v>
      </c>
      <c r="F23" s="28" t="s">
        <v>51</v>
      </c>
      <c r="G23" s="29">
        <v>121</v>
      </c>
      <c r="H23" s="19">
        <v>25250.9</v>
      </c>
      <c r="I23" s="19"/>
    </row>
    <row r="24" spans="1:9" ht="22.5">
      <c r="A24" s="3"/>
      <c r="B24" s="31" t="s">
        <v>67</v>
      </c>
      <c r="C24" s="26">
        <v>650</v>
      </c>
      <c r="D24" s="27">
        <v>1</v>
      </c>
      <c r="E24" s="27">
        <v>4</v>
      </c>
      <c r="F24" s="28" t="s">
        <v>51</v>
      </c>
      <c r="G24" s="29">
        <v>122</v>
      </c>
      <c r="H24" s="19">
        <v>226</v>
      </c>
      <c r="I24" s="19"/>
    </row>
    <row r="25" spans="1:9" ht="22.5">
      <c r="A25" s="3"/>
      <c r="B25" s="31" t="s">
        <v>68</v>
      </c>
      <c r="C25" s="26">
        <v>650</v>
      </c>
      <c r="D25" s="27">
        <v>1</v>
      </c>
      <c r="E25" s="27">
        <v>4</v>
      </c>
      <c r="F25" s="28" t="s">
        <v>51</v>
      </c>
      <c r="G25" s="29">
        <v>244</v>
      </c>
      <c r="H25" s="19">
        <v>94.2</v>
      </c>
      <c r="I25" s="19"/>
    </row>
    <row r="26" spans="1:9">
      <c r="A26" s="3"/>
      <c r="B26" s="31" t="s">
        <v>69</v>
      </c>
      <c r="C26" s="26">
        <v>650</v>
      </c>
      <c r="D26" s="27">
        <v>1</v>
      </c>
      <c r="E26" s="27">
        <v>4</v>
      </c>
      <c r="F26" s="28" t="s">
        <v>51</v>
      </c>
      <c r="G26" s="29">
        <v>852</v>
      </c>
      <c r="H26" s="19">
        <v>45.1</v>
      </c>
      <c r="I26" s="19"/>
    </row>
    <row r="27" spans="1:9">
      <c r="A27" s="3"/>
      <c r="B27" s="25" t="s">
        <v>50</v>
      </c>
      <c r="C27" s="26">
        <v>650</v>
      </c>
      <c r="D27" s="27">
        <v>1</v>
      </c>
      <c r="E27" s="27">
        <v>11</v>
      </c>
      <c r="F27" s="28" t="s">
        <v>33</v>
      </c>
      <c r="G27" s="29" t="s">
        <v>33</v>
      </c>
      <c r="H27" s="19">
        <f>H28</f>
        <v>49</v>
      </c>
      <c r="I27" s="19"/>
    </row>
    <row r="28" spans="1:9">
      <c r="A28" s="3"/>
      <c r="B28" s="31" t="s">
        <v>46</v>
      </c>
      <c r="C28" s="26">
        <v>650</v>
      </c>
      <c r="D28" s="27">
        <v>1</v>
      </c>
      <c r="E28" s="27">
        <v>11</v>
      </c>
      <c r="F28" s="28">
        <v>1412108</v>
      </c>
      <c r="G28" s="29" t="s">
        <v>49</v>
      </c>
      <c r="H28" s="19">
        <v>49</v>
      </c>
      <c r="I28" s="19"/>
    </row>
    <row r="29" spans="1:9">
      <c r="A29" s="3"/>
      <c r="B29" s="25" t="s">
        <v>48</v>
      </c>
      <c r="C29" s="26">
        <v>650</v>
      </c>
      <c r="D29" s="27">
        <v>1</v>
      </c>
      <c r="E29" s="27">
        <v>13</v>
      </c>
      <c r="F29" s="28" t="s">
        <v>33</v>
      </c>
      <c r="G29" s="29" t="s">
        <v>33</v>
      </c>
      <c r="H29" s="19">
        <f>H36+H34+H49+H51+H53+H57+H47+H41+H55+H30</f>
        <v>20901.2</v>
      </c>
      <c r="I29" s="19"/>
    </row>
    <row r="30" spans="1:9">
      <c r="A30" s="3"/>
      <c r="B30" s="30" t="s">
        <v>70</v>
      </c>
      <c r="C30" s="26">
        <v>650</v>
      </c>
      <c r="D30" s="27">
        <v>1</v>
      </c>
      <c r="E30" s="27">
        <v>13</v>
      </c>
      <c r="F30" s="28">
        <v>590059</v>
      </c>
      <c r="G30" s="29"/>
      <c r="H30" s="19">
        <f>SUM(H31:H33)</f>
        <v>7551.9</v>
      </c>
      <c r="I30" s="19"/>
    </row>
    <row r="31" spans="1:9" ht="22.5">
      <c r="A31" s="3"/>
      <c r="B31" s="31" t="s">
        <v>71</v>
      </c>
      <c r="C31" s="26">
        <v>650</v>
      </c>
      <c r="D31" s="27">
        <v>1</v>
      </c>
      <c r="E31" s="27">
        <v>13</v>
      </c>
      <c r="F31" s="28">
        <v>590059</v>
      </c>
      <c r="G31" s="29">
        <v>111</v>
      </c>
      <c r="H31" s="19">
        <v>7396.7</v>
      </c>
      <c r="I31" s="19"/>
    </row>
    <row r="32" spans="1:9" ht="22.5">
      <c r="A32" s="3"/>
      <c r="B32" s="31" t="s">
        <v>67</v>
      </c>
      <c r="C32" s="26">
        <v>650</v>
      </c>
      <c r="D32" s="27">
        <v>1</v>
      </c>
      <c r="E32" s="27">
        <v>13</v>
      </c>
      <c r="F32" s="28">
        <v>590059</v>
      </c>
      <c r="G32" s="29">
        <v>122</v>
      </c>
      <c r="H32" s="19">
        <v>150</v>
      </c>
      <c r="I32" s="19"/>
    </row>
    <row r="33" spans="1:9" ht="22.5">
      <c r="A33" s="3"/>
      <c r="B33" s="31" t="s">
        <v>68</v>
      </c>
      <c r="C33" s="26">
        <v>650</v>
      </c>
      <c r="D33" s="27">
        <v>1</v>
      </c>
      <c r="E33" s="27">
        <v>13</v>
      </c>
      <c r="F33" s="28">
        <v>590059</v>
      </c>
      <c r="G33" s="29">
        <v>244</v>
      </c>
      <c r="H33" s="19">
        <v>5.2</v>
      </c>
      <c r="I33" s="19"/>
    </row>
    <row r="34" spans="1:9">
      <c r="A34" s="3"/>
      <c r="B34" s="32" t="s">
        <v>111</v>
      </c>
      <c r="C34" s="26">
        <v>650</v>
      </c>
      <c r="D34" s="27">
        <v>1</v>
      </c>
      <c r="E34" s="27">
        <v>13</v>
      </c>
      <c r="F34" s="33" t="s">
        <v>112</v>
      </c>
      <c r="G34" s="29"/>
      <c r="H34" s="19">
        <f>H35</f>
        <v>400</v>
      </c>
      <c r="I34" s="19"/>
    </row>
    <row r="35" spans="1:9" ht="22.5">
      <c r="A35" s="3"/>
      <c r="B35" s="31" t="s">
        <v>67</v>
      </c>
      <c r="C35" s="26">
        <v>650</v>
      </c>
      <c r="D35" s="27">
        <v>1</v>
      </c>
      <c r="E35" s="27">
        <v>13</v>
      </c>
      <c r="F35" s="33" t="s">
        <v>112</v>
      </c>
      <c r="G35" s="29">
        <v>122</v>
      </c>
      <c r="H35" s="19">
        <v>400</v>
      </c>
      <c r="I35" s="19"/>
    </row>
    <row r="36" spans="1:9">
      <c r="A36" s="3"/>
      <c r="B36" s="30" t="s">
        <v>70</v>
      </c>
      <c r="C36" s="26">
        <v>650</v>
      </c>
      <c r="D36" s="27">
        <v>1</v>
      </c>
      <c r="E36" s="27">
        <v>13</v>
      </c>
      <c r="F36" s="28">
        <v>2530059</v>
      </c>
      <c r="G36" s="29"/>
      <c r="H36" s="19">
        <f>SUM(H37:H40)</f>
        <v>4206.6000000000004</v>
      </c>
      <c r="I36" s="19"/>
    </row>
    <row r="37" spans="1:9" ht="22.5">
      <c r="A37" s="3"/>
      <c r="B37" s="31" t="s">
        <v>71</v>
      </c>
      <c r="C37" s="26">
        <v>650</v>
      </c>
      <c r="D37" s="27">
        <v>1</v>
      </c>
      <c r="E37" s="27">
        <v>13</v>
      </c>
      <c r="F37" s="28">
        <v>2530059</v>
      </c>
      <c r="G37" s="29">
        <v>111</v>
      </c>
      <c r="H37" s="19">
        <v>3374.8</v>
      </c>
      <c r="I37" s="19"/>
    </row>
    <row r="38" spans="1:9" ht="22.5">
      <c r="A38" s="3"/>
      <c r="B38" s="31" t="s">
        <v>72</v>
      </c>
      <c r="C38" s="26">
        <v>650</v>
      </c>
      <c r="D38" s="27">
        <v>1</v>
      </c>
      <c r="E38" s="27">
        <v>13</v>
      </c>
      <c r="F38" s="28">
        <v>2530059</v>
      </c>
      <c r="G38" s="29">
        <v>242</v>
      </c>
      <c r="H38" s="19">
        <v>7.5</v>
      </c>
      <c r="I38" s="19"/>
    </row>
    <row r="39" spans="1:9" ht="22.5">
      <c r="A39" s="3"/>
      <c r="B39" s="31" t="s">
        <v>68</v>
      </c>
      <c r="C39" s="26">
        <v>650</v>
      </c>
      <c r="D39" s="27">
        <v>1</v>
      </c>
      <c r="E39" s="27">
        <v>13</v>
      </c>
      <c r="F39" s="28">
        <v>2530059</v>
      </c>
      <c r="G39" s="29">
        <v>244</v>
      </c>
      <c r="H39" s="19">
        <v>797.8</v>
      </c>
      <c r="I39" s="19"/>
    </row>
    <row r="40" spans="1:9">
      <c r="A40" s="3"/>
      <c r="B40" s="31" t="s">
        <v>69</v>
      </c>
      <c r="C40" s="26">
        <v>650</v>
      </c>
      <c r="D40" s="27">
        <v>1</v>
      </c>
      <c r="E40" s="27">
        <v>13</v>
      </c>
      <c r="F40" s="28">
        <v>2530059</v>
      </c>
      <c r="G40" s="29">
        <v>852</v>
      </c>
      <c r="H40" s="19">
        <v>26.5</v>
      </c>
      <c r="I40" s="19"/>
    </row>
    <row r="41" spans="1:9">
      <c r="A41" s="3"/>
      <c r="B41" s="30" t="s">
        <v>70</v>
      </c>
      <c r="C41" s="26">
        <v>650</v>
      </c>
      <c r="D41" s="27">
        <v>1</v>
      </c>
      <c r="E41" s="27">
        <v>13</v>
      </c>
      <c r="F41" s="28">
        <v>2510059</v>
      </c>
      <c r="G41" s="29"/>
      <c r="H41" s="19">
        <f>SUM(H42:H46)</f>
        <v>8670.7000000000007</v>
      </c>
      <c r="I41" s="19"/>
    </row>
    <row r="42" spans="1:9" ht="22.5">
      <c r="A42" s="3"/>
      <c r="B42" s="31" t="s">
        <v>71</v>
      </c>
      <c r="C42" s="26">
        <v>650</v>
      </c>
      <c r="D42" s="27">
        <v>1</v>
      </c>
      <c r="E42" s="27">
        <v>13</v>
      </c>
      <c r="F42" s="28">
        <v>2510059</v>
      </c>
      <c r="G42" s="29">
        <v>111</v>
      </c>
      <c r="H42" s="19">
        <v>5954.2</v>
      </c>
      <c r="I42" s="19"/>
    </row>
    <row r="43" spans="1:9" ht="22.5">
      <c r="A43" s="3"/>
      <c r="B43" s="31" t="s">
        <v>67</v>
      </c>
      <c r="C43" s="26">
        <v>650</v>
      </c>
      <c r="D43" s="27">
        <v>1</v>
      </c>
      <c r="E43" s="27">
        <v>13</v>
      </c>
      <c r="F43" s="28">
        <v>2510059</v>
      </c>
      <c r="G43" s="29">
        <v>112</v>
      </c>
      <c r="H43" s="19">
        <v>150</v>
      </c>
      <c r="I43" s="19"/>
    </row>
    <row r="44" spans="1:9" ht="22.5">
      <c r="A44" s="3"/>
      <c r="B44" s="31" t="s">
        <v>72</v>
      </c>
      <c r="C44" s="26">
        <v>650</v>
      </c>
      <c r="D44" s="27">
        <v>1</v>
      </c>
      <c r="E44" s="27">
        <v>13</v>
      </c>
      <c r="F44" s="28">
        <v>2510059</v>
      </c>
      <c r="G44" s="29">
        <v>242</v>
      </c>
      <c r="H44" s="19">
        <v>7.5</v>
      </c>
      <c r="I44" s="19"/>
    </row>
    <row r="45" spans="1:9" ht="22.5">
      <c r="A45" s="3"/>
      <c r="B45" s="31" t="s">
        <v>68</v>
      </c>
      <c r="C45" s="26">
        <v>650</v>
      </c>
      <c r="D45" s="27">
        <v>1</v>
      </c>
      <c r="E45" s="27">
        <v>13</v>
      </c>
      <c r="F45" s="28">
        <v>2510059</v>
      </c>
      <c r="G45" s="29">
        <v>244</v>
      </c>
      <c r="H45" s="19">
        <v>1911.5</v>
      </c>
      <c r="I45" s="19"/>
    </row>
    <row r="46" spans="1:9">
      <c r="A46" s="3"/>
      <c r="B46" s="31" t="s">
        <v>69</v>
      </c>
      <c r="C46" s="26">
        <v>650</v>
      </c>
      <c r="D46" s="27">
        <v>1</v>
      </c>
      <c r="E46" s="27">
        <v>13</v>
      </c>
      <c r="F46" s="28">
        <v>2510059</v>
      </c>
      <c r="G46" s="29">
        <v>852</v>
      </c>
      <c r="H46" s="34">
        <v>647.5</v>
      </c>
      <c r="I46" s="19"/>
    </row>
    <row r="47" spans="1:9" ht="22.5">
      <c r="A47" s="3"/>
      <c r="B47" s="31" t="s">
        <v>97</v>
      </c>
      <c r="C47" s="26"/>
      <c r="D47" s="27">
        <v>1</v>
      </c>
      <c r="E47" s="27">
        <v>13</v>
      </c>
      <c r="F47" s="28" t="s">
        <v>98</v>
      </c>
      <c r="G47" s="28"/>
      <c r="H47" s="19">
        <f>H48</f>
        <v>0</v>
      </c>
      <c r="I47" s="19"/>
    </row>
    <row r="48" spans="1:9">
      <c r="A48" s="3"/>
      <c r="B48" s="31" t="s">
        <v>99</v>
      </c>
      <c r="C48" s="26"/>
      <c r="D48" s="27">
        <v>1</v>
      </c>
      <c r="E48" s="27">
        <v>13</v>
      </c>
      <c r="F48" s="28" t="s">
        <v>98</v>
      </c>
      <c r="G48" s="28" t="s">
        <v>100</v>
      </c>
      <c r="H48" s="19">
        <v>0</v>
      </c>
      <c r="I48" s="19"/>
    </row>
    <row r="49" spans="1:9" ht="22.5">
      <c r="A49" s="3"/>
      <c r="B49" s="35" t="s">
        <v>47</v>
      </c>
      <c r="C49" s="26">
        <v>650</v>
      </c>
      <c r="D49" s="27">
        <v>1</v>
      </c>
      <c r="E49" s="27">
        <v>13</v>
      </c>
      <c r="F49" s="28">
        <v>1512126</v>
      </c>
      <c r="G49" s="29"/>
      <c r="H49" s="19">
        <f>H50</f>
        <v>50</v>
      </c>
      <c r="I49" s="19"/>
    </row>
    <row r="50" spans="1:9" ht="22.5">
      <c r="A50" s="3"/>
      <c r="B50" s="31" t="s">
        <v>68</v>
      </c>
      <c r="C50" s="26">
        <v>650</v>
      </c>
      <c r="D50" s="27">
        <v>1</v>
      </c>
      <c r="E50" s="27">
        <v>13</v>
      </c>
      <c r="F50" s="28">
        <v>1512126</v>
      </c>
      <c r="G50" s="29">
        <v>244</v>
      </c>
      <c r="H50" s="19">
        <v>50</v>
      </c>
      <c r="I50" s="19"/>
    </row>
    <row r="51" spans="1:9">
      <c r="A51" s="3"/>
      <c r="B51" s="36" t="s">
        <v>73</v>
      </c>
      <c r="C51" s="26">
        <v>650</v>
      </c>
      <c r="D51" s="27">
        <v>1</v>
      </c>
      <c r="E51" s="27">
        <v>13</v>
      </c>
      <c r="F51" s="28">
        <v>2312133</v>
      </c>
      <c r="G51" s="29"/>
      <c r="H51" s="19">
        <f>H52</f>
        <v>10</v>
      </c>
      <c r="I51" s="19"/>
    </row>
    <row r="52" spans="1:9" ht="22.5">
      <c r="A52" s="3"/>
      <c r="B52" s="31" t="s">
        <v>68</v>
      </c>
      <c r="C52" s="26">
        <v>650</v>
      </c>
      <c r="D52" s="27">
        <v>1</v>
      </c>
      <c r="E52" s="27">
        <v>13</v>
      </c>
      <c r="F52" s="28">
        <v>2312133</v>
      </c>
      <c r="G52" s="29">
        <v>244</v>
      </c>
      <c r="H52" s="19">
        <v>10</v>
      </c>
      <c r="I52" s="19"/>
    </row>
    <row r="53" spans="1:9" ht="22.5">
      <c r="A53" s="3"/>
      <c r="B53" s="31" t="s">
        <v>113</v>
      </c>
      <c r="C53" s="26">
        <v>650</v>
      </c>
      <c r="D53" s="27">
        <v>1</v>
      </c>
      <c r="E53" s="27">
        <v>13</v>
      </c>
      <c r="F53" s="28">
        <v>1322103</v>
      </c>
      <c r="G53" s="29"/>
      <c r="H53" s="19">
        <f>H54</f>
        <v>6</v>
      </c>
      <c r="I53" s="19"/>
    </row>
    <row r="54" spans="1:9" ht="22.5">
      <c r="A54" s="3"/>
      <c r="B54" s="31" t="s">
        <v>68</v>
      </c>
      <c r="C54" s="26">
        <v>650</v>
      </c>
      <c r="D54" s="27">
        <v>1</v>
      </c>
      <c r="E54" s="27">
        <v>13</v>
      </c>
      <c r="F54" s="28">
        <v>1322103</v>
      </c>
      <c r="G54" s="29">
        <v>244</v>
      </c>
      <c r="H54" s="19">
        <v>6</v>
      </c>
      <c r="I54" s="19"/>
    </row>
    <row r="55" spans="1:9" ht="22.5">
      <c r="A55" s="3"/>
      <c r="B55" s="35" t="s">
        <v>16</v>
      </c>
      <c r="C55" s="26">
        <v>650</v>
      </c>
      <c r="D55" s="27">
        <v>1</v>
      </c>
      <c r="E55" s="27">
        <v>13</v>
      </c>
      <c r="F55" s="28">
        <v>1327061</v>
      </c>
      <c r="G55" s="29"/>
      <c r="H55" s="19">
        <f>H56</f>
        <v>6</v>
      </c>
      <c r="I55" s="19"/>
    </row>
    <row r="56" spans="1:9" ht="22.5">
      <c r="A56" s="3"/>
      <c r="B56" s="31" t="s">
        <v>68</v>
      </c>
      <c r="C56" s="26">
        <v>650</v>
      </c>
      <c r="D56" s="27">
        <v>1</v>
      </c>
      <c r="E56" s="27">
        <v>13</v>
      </c>
      <c r="F56" s="28">
        <v>1327061</v>
      </c>
      <c r="G56" s="29">
        <v>244</v>
      </c>
      <c r="H56" s="19">
        <v>6</v>
      </c>
      <c r="I56" s="19"/>
    </row>
    <row r="57" spans="1:9">
      <c r="A57" s="3"/>
      <c r="B57" s="31" t="s">
        <v>101</v>
      </c>
      <c r="C57" s="26">
        <v>650</v>
      </c>
      <c r="D57" s="27">
        <v>1</v>
      </c>
      <c r="E57" s="27">
        <v>13</v>
      </c>
      <c r="F57" s="28">
        <v>5000000</v>
      </c>
      <c r="G57" s="29"/>
      <c r="H57" s="19">
        <f>H58</f>
        <v>0</v>
      </c>
      <c r="I57" s="19"/>
    </row>
    <row r="58" spans="1:9">
      <c r="A58" s="3"/>
      <c r="B58" s="31" t="s">
        <v>46</v>
      </c>
      <c r="C58" s="26">
        <v>650</v>
      </c>
      <c r="D58" s="27">
        <v>1</v>
      </c>
      <c r="E58" s="27">
        <v>13</v>
      </c>
      <c r="F58" s="28">
        <v>5007030</v>
      </c>
      <c r="G58" s="29">
        <v>870</v>
      </c>
      <c r="H58" s="19">
        <v>0</v>
      </c>
      <c r="I58" s="19"/>
    </row>
    <row r="59" spans="1:9">
      <c r="A59" s="3"/>
      <c r="B59" s="37" t="s">
        <v>45</v>
      </c>
      <c r="C59" s="26">
        <v>650</v>
      </c>
      <c r="D59" s="27">
        <v>2</v>
      </c>
      <c r="E59" s="38" t="s">
        <v>6</v>
      </c>
      <c r="F59" s="28"/>
      <c r="G59" s="29"/>
      <c r="H59" s="19">
        <f>H60</f>
        <v>1600</v>
      </c>
      <c r="I59" s="19">
        <f>H59</f>
        <v>1600</v>
      </c>
    </row>
    <row r="60" spans="1:9">
      <c r="A60" s="3"/>
      <c r="B60" s="36" t="s">
        <v>44</v>
      </c>
      <c r="C60" s="26">
        <v>650</v>
      </c>
      <c r="D60" s="27">
        <v>2</v>
      </c>
      <c r="E60" s="27">
        <v>3</v>
      </c>
      <c r="F60" s="14"/>
      <c r="G60" s="29"/>
      <c r="H60" s="19">
        <f>H61</f>
        <v>1600</v>
      </c>
      <c r="I60" s="19">
        <f t="shared" ref="I60:I65" si="0">H60</f>
        <v>1600</v>
      </c>
    </row>
    <row r="61" spans="1:9" ht="22.5">
      <c r="A61" s="3"/>
      <c r="B61" s="37" t="s">
        <v>74</v>
      </c>
      <c r="C61" s="26">
        <v>650</v>
      </c>
      <c r="D61" s="27">
        <v>2</v>
      </c>
      <c r="E61" s="27">
        <v>3</v>
      </c>
      <c r="F61" s="33" t="s">
        <v>75</v>
      </c>
      <c r="G61" s="29"/>
      <c r="H61" s="19">
        <f>SUM(H62:H65)</f>
        <v>1600</v>
      </c>
      <c r="I61" s="19">
        <f t="shared" si="0"/>
        <v>1600</v>
      </c>
    </row>
    <row r="62" spans="1:9" ht="22.5">
      <c r="A62" s="3"/>
      <c r="B62" s="31" t="s">
        <v>66</v>
      </c>
      <c r="C62" s="26">
        <v>650</v>
      </c>
      <c r="D62" s="27">
        <v>2</v>
      </c>
      <c r="E62" s="27">
        <v>3</v>
      </c>
      <c r="F62" s="33" t="s">
        <v>75</v>
      </c>
      <c r="G62" s="29">
        <v>121</v>
      </c>
      <c r="H62" s="19">
        <v>1569</v>
      </c>
      <c r="I62" s="19">
        <f t="shared" si="0"/>
        <v>1569</v>
      </c>
    </row>
    <row r="63" spans="1:9" s="14" customFormat="1" ht="22.5">
      <c r="A63" s="2"/>
      <c r="B63" s="31" t="s">
        <v>102</v>
      </c>
      <c r="C63" s="26">
        <v>650</v>
      </c>
      <c r="D63" s="27">
        <v>2</v>
      </c>
      <c r="E63" s="27">
        <v>3</v>
      </c>
      <c r="F63" s="33" t="s">
        <v>75</v>
      </c>
      <c r="G63" s="29">
        <v>122</v>
      </c>
      <c r="H63" s="19">
        <v>0</v>
      </c>
      <c r="I63" s="19">
        <f t="shared" si="0"/>
        <v>0</v>
      </c>
    </row>
    <row r="64" spans="1:9" ht="22.5">
      <c r="A64" s="3"/>
      <c r="B64" s="31" t="s">
        <v>72</v>
      </c>
      <c r="C64" s="26">
        <v>650</v>
      </c>
      <c r="D64" s="27">
        <v>2</v>
      </c>
      <c r="E64" s="27">
        <v>3</v>
      </c>
      <c r="F64" s="33" t="s">
        <v>75</v>
      </c>
      <c r="G64" s="29">
        <v>242</v>
      </c>
      <c r="H64" s="19">
        <v>7</v>
      </c>
      <c r="I64" s="19">
        <f t="shared" si="0"/>
        <v>7</v>
      </c>
    </row>
    <row r="65" spans="1:9" ht="22.5">
      <c r="A65" s="3"/>
      <c r="B65" s="31" t="s">
        <v>68</v>
      </c>
      <c r="C65" s="26">
        <v>650</v>
      </c>
      <c r="D65" s="27">
        <v>2</v>
      </c>
      <c r="E65" s="27">
        <v>3</v>
      </c>
      <c r="F65" s="33" t="s">
        <v>75</v>
      </c>
      <c r="G65" s="29">
        <v>244</v>
      </c>
      <c r="H65" s="19">
        <v>24</v>
      </c>
      <c r="I65" s="19">
        <f t="shared" si="0"/>
        <v>24</v>
      </c>
    </row>
    <row r="66" spans="1:9" ht="22.5">
      <c r="A66" s="3"/>
      <c r="B66" s="37" t="s">
        <v>43</v>
      </c>
      <c r="C66" s="26">
        <v>650</v>
      </c>
      <c r="D66" s="27">
        <v>3</v>
      </c>
      <c r="E66" s="38" t="s">
        <v>6</v>
      </c>
      <c r="F66" s="28"/>
      <c r="G66" s="29" t="s">
        <v>33</v>
      </c>
      <c r="H66" s="19">
        <f>H67+H70</f>
        <v>286</v>
      </c>
      <c r="I66" s="19"/>
    </row>
    <row r="67" spans="1:9">
      <c r="A67" s="3"/>
      <c r="B67" s="37" t="s">
        <v>42</v>
      </c>
      <c r="C67" s="26">
        <v>650</v>
      </c>
      <c r="D67" s="27">
        <v>3</v>
      </c>
      <c r="E67" s="27">
        <v>4</v>
      </c>
      <c r="F67" s="28"/>
      <c r="G67" s="29" t="s">
        <v>33</v>
      </c>
      <c r="H67" s="19">
        <f>H68</f>
        <v>235</v>
      </c>
      <c r="I67" s="19">
        <f>H67</f>
        <v>235</v>
      </c>
    </row>
    <row r="68" spans="1:9" ht="22.5">
      <c r="A68" s="3"/>
      <c r="B68" s="35" t="s">
        <v>76</v>
      </c>
      <c r="C68" s="26">
        <v>650</v>
      </c>
      <c r="D68" s="27">
        <v>3</v>
      </c>
      <c r="E68" s="27">
        <v>4</v>
      </c>
      <c r="F68" s="28">
        <v>1315931</v>
      </c>
      <c r="G68" s="29"/>
      <c r="H68" s="19">
        <f>SUM(H69:H69)</f>
        <v>235</v>
      </c>
      <c r="I68" s="19">
        <f t="shared" ref="I68:I69" si="1">H68</f>
        <v>235</v>
      </c>
    </row>
    <row r="69" spans="1:9" ht="22.5">
      <c r="A69" s="3"/>
      <c r="B69" s="31" t="s">
        <v>68</v>
      </c>
      <c r="C69" s="26">
        <v>650</v>
      </c>
      <c r="D69" s="27">
        <v>3</v>
      </c>
      <c r="E69" s="27">
        <v>4</v>
      </c>
      <c r="F69" s="28">
        <v>1315931</v>
      </c>
      <c r="G69" s="29">
        <v>244</v>
      </c>
      <c r="H69" s="19">
        <v>235</v>
      </c>
      <c r="I69" s="19">
        <f t="shared" si="1"/>
        <v>235</v>
      </c>
    </row>
    <row r="70" spans="1:9" ht="22.5">
      <c r="A70" s="3"/>
      <c r="B70" s="37" t="s">
        <v>41</v>
      </c>
      <c r="C70" s="26">
        <v>650</v>
      </c>
      <c r="D70" s="27">
        <v>3</v>
      </c>
      <c r="E70" s="27">
        <v>9</v>
      </c>
      <c r="F70" s="28"/>
      <c r="G70" s="29" t="s">
        <v>33</v>
      </c>
      <c r="H70" s="19">
        <f>H71</f>
        <v>51</v>
      </c>
      <c r="I70" s="19"/>
    </row>
    <row r="71" spans="1:9" ht="33.75">
      <c r="A71" s="3"/>
      <c r="B71" s="35" t="s">
        <v>40</v>
      </c>
      <c r="C71" s="26">
        <v>650</v>
      </c>
      <c r="D71" s="27">
        <v>3</v>
      </c>
      <c r="E71" s="27">
        <v>9</v>
      </c>
      <c r="F71" s="28">
        <v>1412108</v>
      </c>
      <c r="G71" s="29"/>
      <c r="H71" s="19">
        <f>SUM(H72:H73)</f>
        <v>51</v>
      </c>
      <c r="I71" s="19"/>
    </row>
    <row r="72" spans="1:9" ht="22.5">
      <c r="A72" s="3"/>
      <c r="B72" s="31" t="s">
        <v>68</v>
      </c>
      <c r="C72" s="26">
        <v>650</v>
      </c>
      <c r="D72" s="27">
        <v>3</v>
      </c>
      <c r="E72" s="27">
        <v>9</v>
      </c>
      <c r="F72" s="28">
        <v>1412108</v>
      </c>
      <c r="G72" s="29">
        <v>244</v>
      </c>
      <c r="H72" s="19">
        <v>50</v>
      </c>
      <c r="I72" s="19"/>
    </row>
    <row r="73" spans="1:9">
      <c r="A73" s="3"/>
      <c r="B73" s="31" t="s">
        <v>103</v>
      </c>
      <c r="C73" s="26">
        <v>650</v>
      </c>
      <c r="D73" s="27">
        <v>3</v>
      </c>
      <c r="E73" s="27">
        <v>9</v>
      </c>
      <c r="F73" s="28">
        <v>1412108</v>
      </c>
      <c r="G73" s="29">
        <v>360</v>
      </c>
      <c r="H73" s="19">
        <v>1</v>
      </c>
      <c r="I73" s="19"/>
    </row>
    <row r="74" spans="1:9">
      <c r="A74" s="3"/>
      <c r="B74" s="37" t="s">
        <v>39</v>
      </c>
      <c r="C74" s="26">
        <v>650</v>
      </c>
      <c r="D74" s="38" t="s">
        <v>32</v>
      </c>
      <c r="E74" s="38" t="s">
        <v>6</v>
      </c>
      <c r="F74" s="28"/>
      <c r="G74" s="29" t="s">
        <v>33</v>
      </c>
      <c r="H74" s="19">
        <f>H75+H82+H85+H88+H91</f>
        <v>12542.900000000001</v>
      </c>
      <c r="I74" s="19"/>
    </row>
    <row r="75" spans="1:9">
      <c r="A75" s="3"/>
      <c r="B75" s="37" t="s">
        <v>38</v>
      </c>
      <c r="C75" s="26">
        <v>650</v>
      </c>
      <c r="D75" s="38" t="s">
        <v>32</v>
      </c>
      <c r="E75" s="38" t="s">
        <v>8</v>
      </c>
      <c r="F75" s="28"/>
      <c r="G75" s="29" t="s">
        <v>33</v>
      </c>
      <c r="H75" s="19">
        <f>H78+H76+H80</f>
        <v>3980.6</v>
      </c>
      <c r="I75" s="19"/>
    </row>
    <row r="76" spans="1:9" ht="56.25">
      <c r="A76" s="3"/>
      <c r="B76" s="31" t="s">
        <v>104</v>
      </c>
      <c r="C76" s="26">
        <v>650</v>
      </c>
      <c r="D76" s="38" t="s">
        <v>32</v>
      </c>
      <c r="E76" s="38" t="s">
        <v>8</v>
      </c>
      <c r="F76" s="28">
        <v>1415604</v>
      </c>
      <c r="G76" s="29"/>
      <c r="H76" s="19">
        <f>H77</f>
        <v>2925.6</v>
      </c>
      <c r="I76" s="19"/>
    </row>
    <row r="77" spans="1:9" ht="22.5">
      <c r="A77" s="3"/>
      <c r="B77" s="31" t="s">
        <v>71</v>
      </c>
      <c r="C77" s="26">
        <v>650</v>
      </c>
      <c r="D77" s="38" t="s">
        <v>32</v>
      </c>
      <c r="E77" s="38" t="s">
        <v>8</v>
      </c>
      <c r="F77" s="28">
        <v>1715604</v>
      </c>
      <c r="G77" s="29">
        <v>111</v>
      </c>
      <c r="H77" s="19">
        <v>2925.6</v>
      </c>
      <c r="I77" s="19"/>
    </row>
    <row r="78" spans="1:9" ht="22.5">
      <c r="A78" s="3"/>
      <c r="B78" s="31" t="s">
        <v>20</v>
      </c>
      <c r="C78" s="26">
        <v>650</v>
      </c>
      <c r="D78" s="38" t="s">
        <v>32</v>
      </c>
      <c r="E78" s="38" t="s">
        <v>8</v>
      </c>
      <c r="F78" s="28">
        <v>717061</v>
      </c>
      <c r="G78" s="29"/>
      <c r="H78" s="19">
        <f>H79</f>
        <v>985</v>
      </c>
      <c r="I78" s="19"/>
    </row>
    <row r="79" spans="1:9" ht="22.5">
      <c r="A79" s="3"/>
      <c r="B79" s="31" t="s">
        <v>71</v>
      </c>
      <c r="C79" s="26">
        <v>650</v>
      </c>
      <c r="D79" s="38" t="s">
        <v>32</v>
      </c>
      <c r="E79" s="38" t="s">
        <v>8</v>
      </c>
      <c r="F79" s="28">
        <v>717061</v>
      </c>
      <c r="G79" s="29">
        <v>111</v>
      </c>
      <c r="H79" s="19">
        <v>985</v>
      </c>
      <c r="I79" s="19"/>
    </row>
    <row r="80" spans="1:9" ht="33.75">
      <c r="A80" s="3"/>
      <c r="B80" s="31" t="s">
        <v>114</v>
      </c>
      <c r="C80" s="26">
        <v>650</v>
      </c>
      <c r="D80" s="38" t="s">
        <v>32</v>
      </c>
      <c r="E80" s="38" t="s">
        <v>8</v>
      </c>
      <c r="F80" s="33" t="s">
        <v>115</v>
      </c>
      <c r="G80" s="29"/>
      <c r="H80" s="19">
        <f>H81</f>
        <v>70</v>
      </c>
      <c r="I80" s="19"/>
    </row>
    <row r="81" spans="1:9" ht="22.5">
      <c r="A81" s="3"/>
      <c r="B81" s="31" t="s">
        <v>71</v>
      </c>
      <c r="C81" s="26">
        <v>650</v>
      </c>
      <c r="D81" s="38" t="s">
        <v>32</v>
      </c>
      <c r="E81" s="38" t="s">
        <v>8</v>
      </c>
      <c r="F81" s="33" t="s">
        <v>115</v>
      </c>
      <c r="G81" s="29">
        <v>111</v>
      </c>
      <c r="H81" s="19">
        <v>70</v>
      </c>
      <c r="I81" s="19"/>
    </row>
    <row r="82" spans="1:9">
      <c r="A82" s="3"/>
      <c r="B82" s="37" t="s">
        <v>37</v>
      </c>
      <c r="C82" s="26">
        <v>650</v>
      </c>
      <c r="D82" s="38" t="s">
        <v>32</v>
      </c>
      <c r="E82" s="38" t="s">
        <v>18</v>
      </c>
      <c r="F82" s="28"/>
      <c r="G82" s="29" t="s">
        <v>33</v>
      </c>
      <c r="H82" s="19">
        <f>H83</f>
        <v>2409.6999999999998</v>
      </c>
      <c r="I82" s="19"/>
    </row>
    <row r="83" spans="1:9" ht="33.75">
      <c r="A83" s="3"/>
      <c r="B83" s="31" t="s">
        <v>3</v>
      </c>
      <c r="C83" s="26">
        <v>650</v>
      </c>
      <c r="D83" s="38" t="s">
        <v>32</v>
      </c>
      <c r="E83" s="38" t="s">
        <v>18</v>
      </c>
      <c r="F83" s="28">
        <v>1822129</v>
      </c>
      <c r="G83" s="29"/>
      <c r="H83" s="19">
        <f>H84</f>
        <v>2409.6999999999998</v>
      </c>
      <c r="I83" s="19"/>
    </row>
    <row r="84" spans="1:9" ht="22.5">
      <c r="A84" s="3"/>
      <c r="B84" s="31" t="s">
        <v>27</v>
      </c>
      <c r="C84" s="26">
        <v>650</v>
      </c>
      <c r="D84" s="38" t="s">
        <v>32</v>
      </c>
      <c r="E84" s="38" t="s">
        <v>18</v>
      </c>
      <c r="F84" s="28">
        <v>1822129</v>
      </c>
      <c r="G84" s="29">
        <v>810</v>
      </c>
      <c r="H84" s="19">
        <v>2409.6999999999998</v>
      </c>
      <c r="I84" s="19"/>
    </row>
    <row r="85" spans="1:9">
      <c r="A85" s="3"/>
      <c r="B85" s="37" t="s">
        <v>36</v>
      </c>
      <c r="C85" s="26">
        <v>650</v>
      </c>
      <c r="D85" s="38" t="s">
        <v>32</v>
      </c>
      <c r="E85" s="38" t="s">
        <v>35</v>
      </c>
      <c r="F85" s="28"/>
      <c r="G85" s="29" t="s">
        <v>33</v>
      </c>
      <c r="H85" s="19">
        <f>H86</f>
        <v>4709.7</v>
      </c>
      <c r="I85" s="19"/>
    </row>
    <row r="86" spans="1:9" ht="33.75">
      <c r="A86" s="3"/>
      <c r="B86" s="37" t="s">
        <v>3</v>
      </c>
      <c r="C86" s="26">
        <v>650</v>
      </c>
      <c r="D86" s="38" t="s">
        <v>32</v>
      </c>
      <c r="E86" s="38" t="s">
        <v>35</v>
      </c>
      <c r="F86" s="28">
        <v>1862108</v>
      </c>
      <c r="G86" s="29"/>
      <c r="H86" s="19">
        <f>H87</f>
        <v>4709.7</v>
      </c>
      <c r="I86" s="19"/>
    </row>
    <row r="87" spans="1:9" ht="22.5">
      <c r="A87" s="3"/>
      <c r="B87" s="31" t="s">
        <v>68</v>
      </c>
      <c r="C87" s="26">
        <v>650</v>
      </c>
      <c r="D87" s="38" t="s">
        <v>32</v>
      </c>
      <c r="E87" s="38" t="s">
        <v>35</v>
      </c>
      <c r="F87" s="28">
        <v>1862108</v>
      </c>
      <c r="G87" s="29">
        <v>244</v>
      </c>
      <c r="H87" s="19">
        <v>4709.7</v>
      </c>
      <c r="I87" s="19"/>
    </row>
    <row r="88" spans="1:9">
      <c r="A88" s="3"/>
      <c r="B88" s="37" t="s">
        <v>34</v>
      </c>
      <c r="C88" s="26">
        <v>650</v>
      </c>
      <c r="D88" s="38" t="s">
        <v>32</v>
      </c>
      <c r="E88" s="38" t="s">
        <v>12</v>
      </c>
      <c r="F88" s="28"/>
      <c r="G88" s="29" t="s">
        <v>33</v>
      </c>
      <c r="H88" s="19">
        <f>H89</f>
        <v>890.7</v>
      </c>
      <c r="I88" s="19"/>
    </row>
    <row r="89" spans="1:9">
      <c r="A89" s="3"/>
      <c r="B89" s="35" t="s">
        <v>77</v>
      </c>
      <c r="C89" s="26">
        <v>650</v>
      </c>
      <c r="D89" s="38" t="s">
        <v>32</v>
      </c>
      <c r="E89" s="38" t="s">
        <v>12</v>
      </c>
      <c r="F89" s="28">
        <v>1712128</v>
      </c>
      <c r="G89" s="20"/>
      <c r="H89" s="19">
        <f>H90</f>
        <v>890.7</v>
      </c>
      <c r="I89" s="19"/>
    </row>
    <row r="90" spans="1:9" ht="22.5">
      <c r="A90" s="3"/>
      <c r="B90" s="31" t="s">
        <v>68</v>
      </c>
      <c r="C90" s="26">
        <v>650</v>
      </c>
      <c r="D90" s="38" t="s">
        <v>32</v>
      </c>
      <c r="E90" s="38" t="s">
        <v>12</v>
      </c>
      <c r="F90" s="28">
        <v>1712128</v>
      </c>
      <c r="G90" s="29">
        <v>244</v>
      </c>
      <c r="H90" s="19">
        <v>890.7</v>
      </c>
      <c r="I90" s="19"/>
    </row>
    <row r="91" spans="1:9">
      <c r="A91" s="3"/>
      <c r="B91" s="31" t="s">
        <v>116</v>
      </c>
      <c r="C91" s="26">
        <v>650</v>
      </c>
      <c r="D91" s="38" t="s">
        <v>32</v>
      </c>
      <c r="E91" s="38" t="s">
        <v>117</v>
      </c>
      <c r="F91" s="28"/>
      <c r="G91" s="29"/>
      <c r="H91" s="19">
        <f>H92+H94</f>
        <v>552.20000000000005</v>
      </c>
      <c r="I91" s="19"/>
    </row>
    <row r="92" spans="1:9" ht="33.75">
      <c r="A92" s="3"/>
      <c r="B92" s="31" t="s">
        <v>118</v>
      </c>
      <c r="C92" s="26">
        <v>650</v>
      </c>
      <c r="D92" s="38" t="s">
        <v>32</v>
      </c>
      <c r="E92" s="38" t="s">
        <v>117</v>
      </c>
      <c r="F92" s="33" t="s">
        <v>119</v>
      </c>
      <c r="G92" s="29"/>
      <c r="H92" s="19">
        <f>H93</f>
        <v>541.20000000000005</v>
      </c>
      <c r="I92" s="19"/>
    </row>
    <row r="93" spans="1:9" ht="22.5">
      <c r="A93" s="3"/>
      <c r="B93" s="31" t="s">
        <v>68</v>
      </c>
      <c r="C93" s="26">
        <v>650</v>
      </c>
      <c r="D93" s="38" t="s">
        <v>32</v>
      </c>
      <c r="E93" s="38" t="s">
        <v>117</v>
      </c>
      <c r="F93" s="33" t="s">
        <v>119</v>
      </c>
      <c r="G93" s="29">
        <v>244</v>
      </c>
      <c r="H93" s="19">
        <v>541.20000000000005</v>
      </c>
      <c r="I93" s="19"/>
    </row>
    <row r="94" spans="1:9" ht="22.5">
      <c r="A94" s="3"/>
      <c r="B94" s="31" t="s">
        <v>120</v>
      </c>
      <c r="C94" s="26">
        <v>650</v>
      </c>
      <c r="D94" s="38" t="s">
        <v>32</v>
      </c>
      <c r="E94" s="38" t="s">
        <v>117</v>
      </c>
      <c r="F94" s="33" t="s">
        <v>121</v>
      </c>
      <c r="G94" s="29"/>
      <c r="H94" s="19">
        <f>H95</f>
        <v>11</v>
      </c>
      <c r="I94" s="19"/>
    </row>
    <row r="95" spans="1:9" ht="22.5">
      <c r="A95" s="3"/>
      <c r="B95" s="31" t="s">
        <v>68</v>
      </c>
      <c r="C95" s="26">
        <v>650</v>
      </c>
      <c r="D95" s="38" t="s">
        <v>32</v>
      </c>
      <c r="E95" s="38" t="s">
        <v>117</v>
      </c>
      <c r="F95" s="33" t="s">
        <v>121</v>
      </c>
      <c r="G95" s="29">
        <v>244</v>
      </c>
      <c r="H95" s="19">
        <v>11</v>
      </c>
      <c r="I95" s="19"/>
    </row>
    <row r="96" spans="1:9">
      <c r="A96" s="3"/>
      <c r="B96" s="37" t="s">
        <v>31</v>
      </c>
      <c r="C96" s="26">
        <v>650</v>
      </c>
      <c r="D96" s="38" t="s">
        <v>23</v>
      </c>
      <c r="E96" s="38" t="s">
        <v>6</v>
      </c>
      <c r="F96" s="28"/>
      <c r="G96" s="29"/>
      <c r="H96" s="19">
        <f>H97+H107+H119</f>
        <v>18661.600000000002</v>
      </c>
      <c r="I96" s="19"/>
    </row>
    <row r="97" spans="1:9">
      <c r="A97" s="3"/>
      <c r="B97" s="37" t="s">
        <v>30</v>
      </c>
      <c r="C97" s="26">
        <v>650</v>
      </c>
      <c r="D97" s="38" t="s">
        <v>23</v>
      </c>
      <c r="E97" s="38" t="s">
        <v>8</v>
      </c>
      <c r="F97" s="28"/>
      <c r="G97" s="29"/>
      <c r="H97" s="19">
        <f>H98+H102</f>
        <v>3914</v>
      </c>
      <c r="I97" s="19"/>
    </row>
    <row r="98" spans="1:9" ht="33.75">
      <c r="A98" s="3"/>
      <c r="B98" s="35" t="s">
        <v>28</v>
      </c>
      <c r="C98" s="26">
        <v>650</v>
      </c>
      <c r="D98" s="38" t="s">
        <v>23</v>
      </c>
      <c r="E98" s="38" t="s">
        <v>8</v>
      </c>
      <c r="F98" s="29">
        <v>1212108</v>
      </c>
      <c r="G98" s="19"/>
      <c r="H98" s="19">
        <f>SUM(H99:H101)</f>
        <v>3720.8</v>
      </c>
      <c r="I98" s="19"/>
    </row>
    <row r="99" spans="1:9" ht="22.5">
      <c r="A99" s="3"/>
      <c r="B99" s="35" t="s">
        <v>105</v>
      </c>
      <c r="C99" s="26">
        <v>650</v>
      </c>
      <c r="D99" s="38" t="s">
        <v>23</v>
      </c>
      <c r="E99" s="38" t="s">
        <v>8</v>
      </c>
      <c r="F99" s="29">
        <v>1212108</v>
      </c>
      <c r="G99" s="29">
        <v>243</v>
      </c>
      <c r="H99" s="19">
        <v>1620</v>
      </c>
      <c r="I99" s="19"/>
    </row>
    <row r="100" spans="1:9" ht="22.5">
      <c r="A100" s="3"/>
      <c r="B100" s="31" t="s">
        <v>68</v>
      </c>
      <c r="C100" s="26">
        <v>650</v>
      </c>
      <c r="D100" s="38" t="s">
        <v>23</v>
      </c>
      <c r="E100" s="38" t="s">
        <v>8</v>
      </c>
      <c r="F100" s="29">
        <v>1212108</v>
      </c>
      <c r="G100" s="29">
        <v>244</v>
      </c>
      <c r="H100" s="19">
        <v>1474.8</v>
      </c>
      <c r="I100" s="19"/>
    </row>
    <row r="101" spans="1:9" ht="22.5">
      <c r="A101" s="3"/>
      <c r="B101" s="31" t="s">
        <v>27</v>
      </c>
      <c r="C101" s="26">
        <v>650</v>
      </c>
      <c r="D101" s="38" t="s">
        <v>23</v>
      </c>
      <c r="E101" s="38" t="s">
        <v>8</v>
      </c>
      <c r="F101" s="29">
        <v>1212108</v>
      </c>
      <c r="G101" s="29">
        <v>810</v>
      </c>
      <c r="H101" s="19">
        <v>626</v>
      </c>
      <c r="I101" s="19"/>
    </row>
    <row r="102" spans="1:9" ht="22.5">
      <c r="A102" s="3"/>
      <c r="B102" s="31" t="s">
        <v>122</v>
      </c>
      <c r="C102" s="26">
        <v>650</v>
      </c>
      <c r="D102" s="38" t="s">
        <v>23</v>
      </c>
      <c r="E102" s="38" t="s">
        <v>8</v>
      </c>
      <c r="F102" s="29">
        <v>1220000</v>
      </c>
      <c r="G102" s="29"/>
      <c r="H102" s="19">
        <f>H103+H105</f>
        <v>193.20000000000002</v>
      </c>
      <c r="I102" s="21"/>
    </row>
    <row r="103" spans="1:9" ht="33.75">
      <c r="A103" s="3"/>
      <c r="B103" s="31" t="s">
        <v>118</v>
      </c>
      <c r="C103" s="26">
        <v>650</v>
      </c>
      <c r="D103" s="38" t="s">
        <v>23</v>
      </c>
      <c r="E103" s="38" t="s">
        <v>8</v>
      </c>
      <c r="F103" s="29" t="s">
        <v>123</v>
      </c>
      <c r="G103" s="29"/>
      <c r="H103" s="19">
        <f>H104</f>
        <v>173.9</v>
      </c>
      <c r="I103" s="19"/>
    </row>
    <row r="104" spans="1:9" ht="22.5">
      <c r="A104" s="3"/>
      <c r="B104" s="31" t="s">
        <v>124</v>
      </c>
      <c r="C104" s="26">
        <v>650</v>
      </c>
      <c r="D104" s="38" t="s">
        <v>23</v>
      </c>
      <c r="E104" s="38" t="s">
        <v>8</v>
      </c>
      <c r="F104" s="29" t="s">
        <v>123</v>
      </c>
      <c r="G104" s="29">
        <v>810</v>
      </c>
      <c r="H104" s="19">
        <v>173.9</v>
      </c>
      <c r="I104" s="19"/>
    </row>
    <row r="105" spans="1:9" ht="22.5">
      <c r="A105" s="3"/>
      <c r="B105" s="31" t="s">
        <v>120</v>
      </c>
      <c r="C105" s="26">
        <v>650</v>
      </c>
      <c r="D105" s="38" t="s">
        <v>23</v>
      </c>
      <c r="E105" s="38" t="s">
        <v>8</v>
      </c>
      <c r="F105" s="29" t="s">
        <v>125</v>
      </c>
      <c r="G105" s="29"/>
      <c r="H105" s="19">
        <f>H106</f>
        <v>19.3</v>
      </c>
      <c r="I105" s="19"/>
    </row>
    <row r="106" spans="1:9" ht="22.5">
      <c r="A106" s="3"/>
      <c r="B106" s="31" t="s">
        <v>124</v>
      </c>
      <c r="C106" s="26">
        <v>650</v>
      </c>
      <c r="D106" s="38" t="s">
        <v>23</v>
      </c>
      <c r="E106" s="38" t="s">
        <v>8</v>
      </c>
      <c r="F106" s="29" t="s">
        <v>125</v>
      </c>
      <c r="G106" s="29">
        <v>810</v>
      </c>
      <c r="H106" s="19">
        <v>19.3</v>
      </c>
      <c r="I106" s="19"/>
    </row>
    <row r="107" spans="1:9">
      <c r="A107" s="3"/>
      <c r="B107" s="37" t="s">
        <v>29</v>
      </c>
      <c r="C107" s="26">
        <v>650</v>
      </c>
      <c r="D107" s="38" t="s">
        <v>23</v>
      </c>
      <c r="E107" s="38" t="s">
        <v>26</v>
      </c>
      <c r="F107" s="29"/>
      <c r="G107" s="29"/>
      <c r="H107" s="19">
        <f>H108+H111+H113+H115+H117</f>
        <v>10817.300000000001</v>
      </c>
      <c r="I107" s="19"/>
    </row>
    <row r="108" spans="1:9" ht="33.75">
      <c r="A108" s="3"/>
      <c r="B108" s="35" t="s">
        <v>28</v>
      </c>
      <c r="C108" s="26">
        <v>650</v>
      </c>
      <c r="D108" s="38" t="s">
        <v>23</v>
      </c>
      <c r="E108" s="38" t="s">
        <v>26</v>
      </c>
      <c r="F108" s="29">
        <v>1212108</v>
      </c>
      <c r="G108" s="29"/>
      <c r="H108" s="19">
        <f>SUM(H109:H110)</f>
        <v>9966</v>
      </c>
      <c r="I108" s="19"/>
    </row>
    <row r="109" spans="1:9" ht="22.5">
      <c r="A109" s="3"/>
      <c r="B109" s="31" t="s">
        <v>68</v>
      </c>
      <c r="C109" s="26">
        <v>650</v>
      </c>
      <c r="D109" s="38" t="s">
        <v>23</v>
      </c>
      <c r="E109" s="38" t="s">
        <v>26</v>
      </c>
      <c r="F109" s="29">
        <v>1212108</v>
      </c>
      <c r="G109" s="29">
        <v>244</v>
      </c>
      <c r="H109" s="19">
        <v>4849.8</v>
      </c>
      <c r="I109" s="19"/>
    </row>
    <row r="110" spans="1:9" ht="22.5">
      <c r="A110" s="3"/>
      <c r="B110" s="31" t="s">
        <v>27</v>
      </c>
      <c r="C110" s="26">
        <v>650</v>
      </c>
      <c r="D110" s="38" t="s">
        <v>23</v>
      </c>
      <c r="E110" s="38" t="s">
        <v>26</v>
      </c>
      <c r="F110" s="29">
        <v>1212108</v>
      </c>
      <c r="G110" s="29">
        <v>810</v>
      </c>
      <c r="H110" s="19">
        <v>5116.2</v>
      </c>
      <c r="I110" s="19"/>
    </row>
    <row r="111" spans="1:9" ht="33.75">
      <c r="A111" s="3"/>
      <c r="B111" s="35" t="s">
        <v>110</v>
      </c>
      <c r="C111" s="26">
        <v>650</v>
      </c>
      <c r="D111" s="38" t="s">
        <v>23</v>
      </c>
      <c r="E111" s="38" t="s">
        <v>26</v>
      </c>
      <c r="F111" s="29">
        <v>1275411</v>
      </c>
      <c r="G111" s="29"/>
      <c r="H111" s="19">
        <f>H112</f>
        <v>559.1</v>
      </c>
      <c r="I111" s="19"/>
    </row>
    <row r="112" spans="1:9" ht="22.5">
      <c r="A112" s="3"/>
      <c r="B112" s="31" t="s">
        <v>27</v>
      </c>
      <c r="C112" s="26">
        <v>650</v>
      </c>
      <c r="D112" s="38" t="s">
        <v>23</v>
      </c>
      <c r="E112" s="38" t="s">
        <v>26</v>
      </c>
      <c r="F112" s="29">
        <v>1275411</v>
      </c>
      <c r="G112" s="29">
        <v>810</v>
      </c>
      <c r="H112" s="19">
        <v>559.1</v>
      </c>
      <c r="I112" s="19"/>
    </row>
    <row r="113" spans="1:9" ht="22.5">
      <c r="A113" s="3"/>
      <c r="B113" s="31" t="s">
        <v>106</v>
      </c>
      <c r="C113" s="26">
        <v>650</v>
      </c>
      <c r="D113" s="38" t="s">
        <v>23</v>
      </c>
      <c r="E113" s="38" t="s">
        <v>26</v>
      </c>
      <c r="F113" s="29">
        <v>1277060</v>
      </c>
      <c r="G113" s="29"/>
      <c r="H113" s="19">
        <f>H114</f>
        <v>5.6</v>
      </c>
      <c r="I113" s="19"/>
    </row>
    <row r="114" spans="1:9" ht="22.5">
      <c r="A114" s="3"/>
      <c r="B114" s="31" t="s">
        <v>27</v>
      </c>
      <c r="C114" s="26">
        <v>650</v>
      </c>
      <c r="D114" s="38" t="s">
        <v>23</v>
      </c>
      <c r="E114" s="38" t="s">
        <v>26</v>
      </c>
      <c r="F114" s="29">
        <v>1277060</v>
      </c>
      <c r="G114" s="29">
        <v>810</v>
      </c>
      <c r="H114" s="19">
        <v>5.6</v>
      </c>
      <c r="I114" s="19"/>
    </row>
    <row r="115" spans="1:9" ht="33.75">
      <c r="A115" s="3"/>
      <c r="B115" s="31" t="s">
        <v>118</v>
      </c>
      <c r="C115" s="26">
        <v>650</v>
      </c>
      <c r="D115" s="38" t="s">
        <v>23</v>
      </c>
      <c r="E115" s="38" t="s">
        <v>26</v>
      </c>
      <c r="F115" s="28">
        <v>1225641</v>
      </c>
      <c r="G115" s="29"/>
      <c r="H115" s="19">
        <f>H116</f>
        <v>272.10000000000002</v>
      </c>
      <c r="I115" s="19"/>
    </row>
    <row r="116" spans="1:9" ht="22.5">
      <c r="A116" s="3"/>
      <c r="B116" s="37" t="s">
        <v>126</v>
      </c>
      <c r="C116" s="26">
        <v>650</v>
      </c>
      <c r="D116" s="38" t="s">
        <v>23</v>
      </c>
      <c r="E116" s="38" t="s">
        <v>26</v>
      </c>
      <c r="F116" s="28">
        <v>1225641</v>
      </c>
      <c r="G116" s="29">
        <v>243</v>
      </c>
      <c r="H116" s="19">
        <v>272.10000000000002</v>
      </c>
      <c r="I116" s="19"/>
    </row>
    <row r="117" spans="1:9" ht="22.5">
      <c r="A117" s="3"/>
      <c r="B117" s="31" t="s">
        <v>20</v>
      </c>
      <c r="C117" s="26">
        <v>650</v>
      </c>
      <c r="D117" s="38" t="s">
        <v>23</v>
      </c>
      <c r="E117" s="38" t="s">
        <v>26</v>
      </c>
      <c r="F117" s="29">
        <v>1227061</v>
      </c>
      <c r="G117" s="29"/>
      <c r="H117" s="19">
        <f>H118</f>
        <v>14.5</v>
      </c>
      <c r="I117" s="19"/>
    </row>
    <row r="118" spans="1:9" ht="22.5">
      <c r="A118" s="3"/>
      <c r="B118" s="37" t="s">
        <v>126</v>
      </c>
      <c r="C118" s="26">
        <v>650</v>
      </c>
      <c r="D118" s="38" t="s">
        <v>23</v>
      </c>
      <c r="E118" s="38" t="s">
        <v>26</v>
      </c>
      <c r="F118" s="29">
        <v>1227061</v>
      </c>
      <c r="G118" s="29">
        <v>243</v>
      </c>
      <c r="H118" s="19">
        <v>14.5</v>
      </c>
      <c r="I118" s="19"/>
    </row>
    <row r="119" spans="1:9">
      <c r="A119" s="3"/>
      <c r="B119" s="37" t="s">
        <v>25</v>
      </c>
      <c r="C119" s="26">
        <v>650</v>
      </c>
      <c r="D119" s="38" t="s">
        <v>23</v>
      </c>
      <c r="E119" s="38" t="s">
        <v>0</v>
      </c>
      <c r="F119" s="28"/>
      <c r="G119" s="29"/>
      <c r="H119" s="19">
        <f>H120+H123+H125</f>
        <v>3930.3</v>
      </c>
      <c r="I119" s="19"/>
    </row>
    <row r="120" spans="1:9">
      <c r="A120" s="3"/>
      <c r="B120" s="31" t="s">
        <v>127</v>
      </c>
      <c r="C120" s="26">
        <v>650</v>
      </c>
      <c r="D120" s="38" t="s">
        <v>23</v>
      </c>
      <c r="E120" s="38" t="s">
        <v>0</v>
      </c>
      <c r="F120" s="28" t="s">
        <v>128</v>
      </c>
      <c r="G120" s="29"/>
      <c r="H120" s="19">
        <f>H121+H122</f>
        <v>269.3</v>
      </c>
      <c r="I120" s="19"/>
    </row>
    <row r="121" spans="1:9" ht="22.5">
      <c r="A121" s="3"/>
      <c r="B121" s="31" t="s">
        <v>71</v>
      </c>
      <c r="C121" s="26">
        <v>650</v>
      </c>
      <c r="D121" s="38" t="s">
        <v>23</v>
      </c>
      <c r="E121" s="38" t="s">
        <v>0</v>
      </c>
      <c r="F121" s="28" t="s">
        <v>128</v>
      </c>
      <c r="G121" s="29">
        <v>111</v>
      </c>
      <c r="H121" s="19">
        <v>250.8</v>
      </c>
      <c r="I121" s="19"/>
    </row>
    <row r="122" spans="1:9" ht="22.5">
      <c r="A122" s="3"/>
      <c r="B122" s="31" t="s">
        <v>68</v>
      </c>
      <c r="C122" s="26">
        <v>650</v>
      </c>
      <c r="D122" s="38" t="s">
        <v>23</v>
      </c>
      <c r="E122" s="38" t="s">
        <v>0</v>
      </c>
      <c r="F122" s="28" t="s">
        <v>128</v>
      </c>
      <c r="G122" s="29">
        <v>244</v>
      </c>
      <c r="H122" s="19">
        <v>18.5</v>
      </c>
      <c r="I122" s="19"/>
    </row>
    <row r="123" spans="1:9" ht="22.5">
      <c r="A123" s="3"/>
      <c r="B123" s="31" t="s">
        <v>129</v>
      </c>
      <c r="C123" s="26">
        <v>650</v>
      </c>
      <c r="D123" s="38" t="s">
        <v>23</v>
      </c>
      <c r="E123" s="38" t="s">
        <v>0</v>
      </c>
      <c r="F123" s="28" t="s">
        <v>130</v>
      </c>
      <c r="G123" s="29"/>
      <c r="H123" s="19">
        <f>H124</f>
        <v>1900</v>
      </c>
      <c r="I123" s="19"/>
    </row>
    <row r="124" spans="1:9" ht="22.5">
      <c r="A124" s="3"/>
      <c r="B124" s="31" t="s">
        <v>68</v>
      </c>
      <c r="C124" s="26">
        <v>650</v>
      </c>
      <c r="D124" s="38" t="s">
        <v>23</v>
      </c>
      <c r="E124" s="38" t="s">
        <v>0</v>
      </c>
      <c r="F124" s="28">
        <v>3105607</v>
      </c>
      <c r="G124" s="29">
        <v>244</v>
      </c>
      <c r="H124" s="19">
        <v>1900</v>
      </c>
      <c r="I124" s="19"/>
    </row>
    <row r="125" spans="1:9" ht="22.5">
      <c r="A125" s="3"/>
      <c r="B125" s="35" t="s">
        <v>24</v>
      </c>
      <c r="C125" s="26">
        <v>650</v>
      </c>
      <c r="D125" s="38" t="s">
        <v>23</v>
      </c>
      <c r="E125" s="38" t="s">
        <v>0</v>
      </c>
      <c r="F125" s="28">
        <v>3102108</v>
      </c>
      <c r="G125" s="29"/>
      <c r="H125" s="19">
        <f>H126</f>
        <v>1761</v>
      </c>
      <c r="I125" s="19"/>
    </row>
    <row r="126" spans="1:9" ht="22.5">
      <c r="A126" s="3"/>
      <c r="B126" s="31" t="s">
        <v>68</v>
      </c>
      <c r="C126" s="26">
        <v>650</v>
      </c>
      <c r="D126" s="38" t="s">
        <v>23</v>
      </c>
      <c r="E126" s="38" t="s">
        <v>0</v>
      </c>
      <c r="F126" s="28">
        <v>3102108</v>
      </c>
      <c r="G126" s="29">
        <v>244</v>
      </c>
      <c r="H126" s="19">
        <v>1761</v>
      </c>
      <c r="I126" s="19"/>
    </row>
    <row r="127" spans="1:9">
      <c r="A127" s="3"/>
      <c r="B127" s="37" t="s">
        <v>78</v>
      </c>
      <c r="C127" s="26">
        <v>650</v>
      </c>
      <c r="D127" s="39" t="s">
        <v>79</v>
      </c>
      <c r="E127" s="39" t="s">
        <v>6</v>
      </c>
      <c r="F127" s="28"/>
      <c r="G127" s="29"/>
      <c r="H127" s="19">
        <f>H128</f>
        <v>556.70000000000005</v>
      </c>
      <c r="I127" s="19"/>
    </row>
    <row r="128" spans="1:9">
      <c r="A128" s="3"/>
      <c r="B128" s="37" t="s">
        <v>80</v>
      </c>
      <c r="C128" s="26">
        <v>650</v>
      </c>
      <c r="D128" s="39" t="s">
        <v>79</v>
      </c>
      <c r="E128" s="39" t="s">
        <v>79</v>
      </c>
      <c r="F128" s="28"/>
      <c r="G128" s="29"/>
      <c r="H128" s="19">
        <f>H129+H131</f>
        <v>556.70000000000005</v>
      </c>
      <c r="I128" s="19"/>
    </row>
    <row r="129" spans="1:9" ht="33.75">
      <c r="A129" s="3"/>
      <c r="B129" s="37" t="s">
        <v>88</v>
      </c>
      <c r="C129" s="26">
        <v>650</v>
      </c>
      <c r="D129" s="33" t="s">
        <v>79</v>
      </c>
      <c r="E129" s="33" t="s">
        <v>79</v>
      </c>
      <c r="F129" s="28" t="s">
        <v>89</v>
      </c>
      <c r="G129" s="29"/>
      <c r="H129" s="19">
        <f>H130</f>
        <v>502.3</v>
      </c>
      <c r="I129" s="19"/>
    </row>
    <row r="130" spans="1:9" ht="22.5">
      <c r="A130" s="3"/>
      <c r="B130" s="37" t="s">
        <v>68</v>
      </c>
      <c r="C130" s="26">
        <v>650</v>
      </c>
      <c r="D130" s="39" t="s">
        <v>79</v>
      </c>
      <c r="E130" s="39" t="s">
        <v>79</v>
      </c>
      <c r="F130" s="28" t="s">
        <v>89</v>
      </c>
      <c r="G130" s="29">
        <v>244</v>
      </c>
      <c r="H130" s="19">
        <v>502.3</v>
      </c>
      <c r="I130" s="19"/>
    </row>
    <row r="131" spans="1:9" ht="22.5">
      <c r="A131" s="3"/>
      <c r="B131" s="37" t="s">
        <v>20</v>
      </c>
      <c r="C131" s="26">
        <v>650</v>
      </c>
      <c r="D131" s="39" t="s">
        <v>79</v>
      </c>
      <c r="E131" s="39" t="s">
        <v>79</v>
      </c>
      <c r="F131" s="28" t="s">
        <v>131</v>
      </c>
      <c r="G131" s="29"/>
      <c r="H131" s="19">
        <f>H132</f>
        <v>54.4</v>
      </c>
      <c r="I131" s="19"/>
    </row>
    <row r="132" spans="1:9" ht="22.5">
      <c r="A132" s="3"/>
      <c r="B132" s="37" t="s">
        <v>68</v>
      </c>
      <c r="C132" s="26">
        <v>650</v>
      </c>
      <c r="D132" s="39" t="s">
        <v>79</v>
      </c>
      <c r="E132" s="39" t="s">
        <v>79</v>
      </c>
      <c r="F132" s="28" t="s">
        <v>131</v>
      </c>
      <c r="G132" s="29">
        <v>244</v>
      </c>
      <c r="H132" s="19">
        <v>54.4</v>
      </c>
      <c r="I132" s="19"/>
    </row>
    <row r="133" spans="1:9">
      <c r="A133" s="3"/>
      <c r="B133" s="37"/>
      <c r="C133" s="26"/>
      <c r="D133" s="39"/>
      <c r="E133" s="39"/>
      <c r="F133" s="28"/>
      <c r="G133" s="29"/>
      <c r="H133" s="19"/>
      <c r="I133" s="19"/>
    </row>
    <row r="134" spans="1:9" s="16" customFormat="1">
      <c r="A134" s="5"/>
      <c r="B134" s="40" t="s">
        <v>22</v>
      </c>
      <c r="C134" s="26">
        <v>650</v>
      </c>
      <c r="D134" s="41" t="s">
        <v>18</v>
      </c>
      <c r="E134" s="41" t="s">
        <v>6</v>
      </c>
      <c r="F134" s="42"/>
      <c r="G134" s="43"/>
      <c r="H134" s="21">
        <f>H135</f>
        <v>19004.199999999997</v>
      </c>
      <c r="I134" s="19"/>
    </row>
    <row r="135" spans="1:9">
      <c r="B135" s="31" t="s">
        <v>21</v>
      </c>
      <c r="C135" s="26">
        <v>650</v>
      </c>
      <c r="D135" s="38" t="s">
        <v>18</v>
      </c>
      <c r="E135" s="38" t="s">
        <v>8</v>
      </c>
      <c r="F135" s="28"/>
      <c r="G135" s="29"/>
      <c r="H135" s="19">
        <f>H136+H139+H142+H148+H153+H157+H159+H161+H163</f>
        <v>19004.199999999997</v>
      </c>
      <c r="I135" s="19"/>
    </row>
    <row r="136" spans="1:9" ht="33.75">
      <c r="B136" s="37" t="s">
        <v>88</v>
      </c>
      <c r="C136" s="26">
        <v>650</v>
      </c>
      <c r="D136" s="38" t="s">
        <v>18</v>
      </c>
      <c r="E136" s="38" t="s">
        <v>8</v>
      </c>
      <c r="F136" s="28">
        <v>515641</v>
      </c>
      <c r="G136" s="29"/>
      <c r="H136" s="19">
        <f>SUM(H137:H138)</f>
        <v>147.9</v>
      </c>
      <c r="I136" s="19"/>
    </row>
    <row r="137" spans="1:9" ht="22.5">
      <c r="B137" s="31" t="s">
        <v>72</v>
      </c>
      <c r="C137" s="26">
        <v>650</v>
      </c>
      <c r="D137" s="38" t="s">
        <v>18</v>
      </c>
      <c r="E137" s="38" t="s">
        <v>8</v>
      </c>
      <c r="F137" s="28">
        <v>515641</v>
      </c>
      <c r="G137" s="29">
        <v>242</v>
      </c>
      <c r="H137" s="19">
        <v>107.9</v>
      </c>
      <c r="I137" s="19"/>
    </row>
    <row r="138" spans="1:9" ht="22.5">
      <c r="B138" s="31" t="s">
        <v>68</v>
      </c>
      <c r="C138" s="26">
        <v>650</v>
      </c>
      <c r="D138" s="38" t="s">
        <v>18</v>
      </c>
      <c r="E138" s="38" t="s">
        <v>8</v>
      </c>
      <c r="F138" s="28">
        <v>515641</v>
      </c>
      <c r="G138" s="29">
        <v>244</v>
      </c>
      <c r="H138" s="19">
        <v>40</v>
      </c>
      <c r="I138" s="19"/>
    </row>
    <row r="139" spans="1:9" ht="22.5">
      <c r="B139" s="31" t="s">
        <v>20</v>
      </c>
      <c r="C139" s="26">
        <v>650</v>
      </c>
      <c r="D139" s="38" t="s">
        <v>18</v>
      </c>
      <c r="E139" s="38" t="s">
        <v>8</v>
      </c>
      <c r="F139" s="28">
        <v>517061</v>
      </c>
      <c r="G139" s="29"/>
      <c r="H139" s="19">
        <f>SUM(H140:H141)</f>
        <v>26.1</v>
      </c>
      <c r="I139" s="19"/>
    </row>
    <row r="140" spans="1:9" ht="22.5">
      <c r="B140" s="31" t="s">
        <v>72</v>
      </c>
      <c r="C140" s="26">
        <v>650</v>
      </c>
      <c r="D140" s="38" t="s">
        <v>18</v>
      </c>
      <c r="E140" s="38" t="s">
        <v>8</v>
      </c>
      <c r="F140" s="28">
        <v>517061</v>
      </c>
      <c r="G140" s="29">
        <v>242</v>
      </c>
      <c r="H140" s="19">
        <v>19.100000000000001</v>
      </c>
      <c r="I140" s="19"/>
    </row>
    <row r="141" spans="1:9" ht="22.5">
      <c r="B141" s="31" t="s">
        <v>68</v>
      </c>
      <c r="C141" s="26">
        <v>650</v>
      </c>
      <c r="D141" s="38" t="s">
        <v>18</v>
      </c>
      <c r="E141" s="38" t="s">
        <v>8</v>
      </c>
      <c r="F141" s="28">
        <v>517061</v>
      </c>
      <c r="G141" s="29">
        <v>244</v>
      </c>
      <c r="H141" s="19">
        <v>7</v>
      </c>
      <c r="I141" s="19"/>
    </row>
    <row r="142" spans="1:9">
      <c r="B142" s="31" t="s">
        <v>19</v>
      </c>
      <c r="C142" s="26">
        <v>650</v>
      </c>
      <c r="D142" s="38" t="s">
        <v>18</v>
      </c>
      <c r="E142" s="38" t="s">
        <v>8</v>
      </c>
      <c r="F142" s="28">
        <v>590059</v>
      </c>
      <c r="G142" s="29"/>
      <c r="H142" s="19">
        <f>SUM(H143:H147)</f>
        <v>10672.2</v>
      </c>
      <c r="I142" s="19"/>
    </row>
    <row r="143" spans="1:9" ht="22.5">
      <c r="B143" s="31" t="s">
        <v>71</v>
      </c>
      <c r="C143" s="26">
        <v>650</v>
      </c>
      <c r="D143" s="38" t="s">
        <v>18</v>
      </c>
      <c r="E143" s="38" t="s">
        <v>8</v>
      </c>
      <c r="F143" s="28">
        <v>590059</v>
      </c>
      <c r="G143" s="29">
        <v>111</v>
      </c>
      <c r="H143" s="19">
        <v>7898.7</v>
      </c>
      <c r="I143" s="19"/>
    </row>
    <row r="144" spans="1:9" ht="22.5">
      <c r="B144" s="31" t="s">
        <v>107</v>
      </c>
      <c r="C144" s="26">
        <v>650</v>
      </c>
      <c r="D144" s="38" t="s">
        <v>18</v>
      </c>
      <c r="E144" s="38" t="s">
        <v>8</v>
      </c>
      <c r="F144" s="28">
        <v>590059</v>
      </c>
      <c r="G144" s="29">
        <v>112</v>
      </c>
      <c r="H144" s="19">
        <v>150</v>
      </c>
      <c r="I144" s="19"/>
    </row>
    <row r="145" spans="2:9" ht="22.5">
      <c r="B145" s="31" t="s">
        <v>72</v>
      </c>
      <c r="C145" s="26">
        <v>650</v>
      </c>
      <c r="D145" s="38" t="s">
        <v>18</v>
      </c>
      <c r="E145" s="38" t="s">
        <v>8</v>
      </c>
      <c r="F145" s="28">
        <v>590059</v>
      </c>
      <c r="G145" s="29">
        <v>242</v>
      </c>
      <c r="H145" s="19">
        <v>135.19999999999999</v>
      </c>
      <c r="I145" s="19"/>
    </row>
    <row r="146" spans="2:9" ht="22.5">
      <c r="B146" s="31" t="s">
        <v>68</v>
      </c>
      <c r="C146" s="26">
        <v>650</v>
      </c>
      <c r="D146" s="38" t="s">
        <v>18</v>
      </c>
      <c r="E146" s="38" t="s">
        <v>8</v>
      </c>
      <c r="F146" s="28">
        <v>590059</v>
      </c>
      <c r="G146" s="29">
        <v>244</v>
      </c>
      <c r="H146" s="19">
        <v>2470.3000000000002</v>
      </c>
      <c r="I146" s="19"/>
    </row>
    <row r="147" spans="2:9">
      <c r="B147" s="31" t="s">
        <v>69</v>
      </c>
      <c r="C147" s="26">
        <v>650</v>
      </c>
      <c r="D147" s="38" t="s">
        <v>18</v>
      </c>
      <c r="E147" s="38" t="s">
        <v>8</v>
      </c>
      <c r="F147" s="28">
        <v>590059</v>
      </c>
      <c r="G147" s="29">
        <v>852</v>
      </c>
      <c r="H147" s="19">
        <v>18</v>
      </c>
      <c r="I147" s="19"/>
    </row>
    <row r="148" spans="2:9">
      <c r="B148" s="31" t="s">
        <v>19</v>
      </c>
      <c r="C148" s="26">
        <v>650</v>
      </c>
      <c r="D148" s="38" t="s">
        <v>18</v>
      </c>
      <c r="E148" s="38" t="s">
        <v>8</v>
      </c>
      <c r="F148" s="28">
        <v>550059</v>
      </c>
      <c r="G148" s="29"/>
      <c r="H148" s="19">
        <f>SUM(H149:H152)</f>
        <v>6937.4</v>
      </c>
      <c r="I148" s="19"/>
    </row>
    <row r="149" spans="2:9" ht="22.5">
      <c r="B149" s="31" t="s">
        <v>71</v>
      </c>
      <c r="C149" s="26">
        <v>650</v>
      </c>
      <c r="D149" s="38" t="s">
        <v>18</v>
      </c>
      <c r="E149" s="38" t="s">
        <v>8</v>
      </c>
      <c r="F149" s="28">
        <v>550059</v>
      </c>
      <c r="G149" s="29">
        <v>111</v>
      </c>
      <c r="H149" s="19">
        <v>5566.4</v>
      </c>
      <c r="I149" s="19"/>
    </row>
    <row r="150" spans="2:9" ht="22.5">
      <c r="B150" s="31" t="s">
        <v>107</v>
      </c>
      <c r="C150" s="26">
        <v>650</v>
      </c>
      <c r="D150" s="38" t="s">
        <v>18</v>
      </c>
      <c r="E150" s="38" t="s">
        <v>8</v>
      </c>
      <c r="F150" s="28">
        <v>550059</v>
      </c>
      <c r="G150" s="29">
        <v>112</v>
      </c>
      <c r="H150" s="19">
        <v>119</v>
      </c>
      <c r="I150" s="19"/>
    </row>
    <row r="151" spans="2:9" ht="22.5">
      <c r="B151" s="31" t="s">
        <v>72</v>
      </c>
      <c r="C151" s="26">
        <v>650</v>
      </c>
      <c r="D151" s="38" t="s">
        <v>18</v>
      </c>
      <c r="E151" s="38" t="s">
        <v>8</v>
      </c>
      <c r="F151" s="28">
        <v>550059</v>
      </c>
      <c r="G151" s="29">
        <v>242</v>
      </c>
      <c r="H151" s="19">
        <v>50</v>
      </c>
      <c r="I151" s="19"/>
    </row>
    <row r="152" spans="2:9" ht="22.5">
      <c r="B152" s="31" t="s">
        <v>68</v>
      </c>
      <c r="C152" s="26">
        <v>650</v>
      </c>
      <c r="D152" s="38" t="s">
        <v>18</v>
      </c>
      <c r="E152" s="38" t="s">
        <v>8</v>
      </c>
      <c r="F152" s="28">
        <v>550059</v>
      </c>
      <c r="G152" s="29">
        <v>244</v>
      </c>
      <c r="H152" s="19">
        <v>1202</v>
      </c>
      <c r="I152" s="19"/>
    </row>
    <row r="153" spans="2:9">
      <c r="B153" s="31" t="s">
        <v>19</v>
      </c>
      <c r="C153" s="26">
        <v>650</v>
      </c>
      <c r="D153" s="38" t="s">
        <v>18</v>
      </c>
      <c r="E153" s="38" t="s">
        <v>8</v>
      </c>
      <c r="F153" s="28">
        <v>560059</v>
      </c>
      <c r="G153" s="29"/>
      <c r="H153" s="19">
        <f>SUM(H154:H156)</f>
        <v>1192.5999999999999</v>
      </c>
      <c r="I153" s="19"/>
    </row>
    <row r="154" spans="2:9" ht="22.5">
      <c r="B154" s="31" t="s">
        <v>71</v>
      </c>
      <c r="C154" s="26">
        <v>650</v>
      </c>
      <c r="D154" s="38" t="s">
        <v>18</v>
      </c>
      <c r="E154" s="38" t="s">
        <v>8</v>
      </c>
      <c r="F154" s="28">
        <v>560059</v>
      </c>
      <c r="G154" s="29">
        <v>111</v>
      </c>
      <c r="H154" s="19">
        <v>683</v>
      </c>
      <c r="I154" s="19"/>
    </row>
    <row r="155" spans="2:9" ht="22.5">
      <c r="B155" s="31" t="s">
        <v>72</v>
      </c>
      <c r="C155" s="26">
        <v>650</v>
      </c>
      <c r="D155" s="38" t="s">
        <v>18</v>
      </c>
      <c r="E155" s="38" t="s">
        <v>8</v>
      </c>
      <c r="F155" s="28">
        <v>560059</v>
      </c>
      <c r="G155" s="29">
        <v>242</v>
      </c>
      <c r="H155" s="19">
        <v>9.6</v>
      </c>
      <c r="I155" s="19"/>
    </row>
    <row r="156" spans="2:9" ht="22.5">
      <c r="B156" s="31" t="s">
        <v>68</v>
      </c>
      <c r="C156" s="26">
        <v>650</v>
      </c>
      <c r="D156" s="38" t="s">
        <v>18</v>
      </c>
      <c r="E156" s="38" t="s">
        <v>8</v>
      </c>
      <c r="F156" s="28">
        <v>560059</v>
      </c>
      <c r="G156" s="29">
        <v>244</v>
      </c>
      <c r="H156" s="19">
        <v>500</v>
      </c>
      <c r="I156" s="19"/>
    </row>
    <row r="157" spans="2:9" ht="22.5">
      <c r="B157" s="35" t="s">
        <v>17</v>
      </c>
      <c r="C157" s="26">
        <v>650</v>
      </c>
      <c r="D157" s="27">
        <v>8</v>
      </c>
      <c r="E157" s="27">
        <v>1</v>
      </c>
      <c r="F157" s="28">
        <v>2322134</v>
      </c>
      <c r="G157" s="29"/>
      <c r="H157" s="19">
        <f>H158</f>
        <v>17</v>
      </c>
      <c r="I157" s="19"/>
    </row>
    <row r="158" spans="2:9" ht="22.5">
      <c r="B158" s="31" t="s">
        <v>68</v>
      </c>
      <c r="C158" s="26">
        <v>650</v>
      </c>
      <c r="D158" s="27">
        <v>8</v>
      </c>
      <c r="E158" s="27">
        <v>1</v>
      </c>
      <c r="F158" s="28">
        <v>2322134</v>
      </c>
      <c r="G158" s="29">
        <v>244</v>
      </c>
      <c r="H158" s="19">
        <v>17</v>
      </c>
      <c r="I158" s="19"/>
    </row>
    <row r="159" spans="2:9">
      <c r="B159" s="31" t="s">
        <v>73</v>
      </c>
      <c r="C159" s="26">
        <v>650</v>
      </c>
      <c r="D159" s="27">
        <v>8</v>
      </c>
      <c r="E159" s="27">
        <v>1</v>
      </c>
      <c r="F159" s="28">
        <v>2312133</v>
      </c>
      <c r="G159" s="29"/>
      <c r="H159" s="19">
        <f>H160</f>
        <v>5</v>
      </c>
      <c r="I159" s="19"/>
    </row>
    <row r="160" spans="2:9" ht="22.5">
      <c r="B160" s="31" t="s">
        <v>68</v>
      </c>
      <c r="C160" s="26">
        <v>650</v>
      </c>
      <c r="D160" s="27">
        <v>8</v>
      </c>
      <c r="E160" s="27">
        <v>1</v>
      </c>
      <c r="F160" s="28">
        <v>2312133</v>
      </c>
      <c r="G160" s="29">
        <v>244</v>
      </c>
      <c r="H160" s="19">
        <v>5</v>
      </c>
      <c r="I160" s="20"/>
    </row>
    <row r="161" spans="2:9" ht="22.5">
      <c r="B161" s="25" t="s">
        <v>15</v>
      </c>
      <c r="C161" s="26">
        <v>650</v>
      </c>
      <c r="D161" s="27">
        <v>8</v>
      </c>
      <c r="E161" s="27">
        <v>1</v>
      </c>
      <c r="F161" s="28">
        <v>1322103</v>
      </c>
      <c r="G161" s="29"/>
      <c r="H161" s="19">
        <f>H162</f>
        <v>3</v>
      </c>
      <c r="I161" s="20"/>
    </row>
    <row r="162" spans="2:9" ht="22.5">
      <c r="B162" s="31" t="s">
        <v>68</v>
      </c>
      <c r="C162" s="26">
        <v>650</v>
      </c>
      <c r="D162" s="27">
        <v>8</v>
      </c>
      <c r="E162" s="27">
        <v>1</v>
      </c>
      <c r="F162" s="28">
        <v>1322103</v>
      </c>
      <c r="G162" s="29">
        <v>244</v>
      </c>
      <c r="H162" s="19">
        <v>3</v>
      </c>
      <c r="I162" s="22"/>
    </row>
    <row r="163" spans="2:9" ht="22.5">
      <c r="B163" s="31" t="s">
        <v>16</v>
      </c>
      <c r="C163" s="26">
        <v>650</v>
      </c>
      <c r="D163" s="27">
        <v>8</v>
      </c>
      <c r="E163" s="27">
        <v>1</v>
      </c>
      <c r="F163" s="28">
        <v>1327061</v>
      </c>
      <c r="G163" s="29"/>
      <c r="H163" s="19">
        <f>H164</f>
        <v>3</v>
      </c>
      <c r="I163" s="22"/>
    </row>
    <row r="164" spans="2:9" ht="22.5">
      <c r="B164" s="31" t="s">
        <v>68</v>
      </c>
      <c r="C164" s="26">
        <v>650</v>
      </c>
      <c r="D164" s="27">
        <v>8</v>
      </c>
      <c r="E164" s="27">
        <v>1</v>
      </c>
      <c r="F164" s="28">
        <v>1327061</v>
      </c>
      <c r="G164" s="29">
        <v>244</v>
      </c>
      <c r="H164" s="19">
        <v>3</v>
      </c>
      <c r="I164" s="22"/>
    </row>
    <row r="165" spans="2:9">
      <c r="B165" s="37" t="s">
        <v>14</v>
      </c>
      <c r="C165" s="26">
        <v>650</v>
      </c>
      <c r="D165" s="38">
        <v>10</v>
      </c>
      <c r="E165" s="38" t="s">
        <v>6</v>
      </c>
      <c r="F165" s="28"/>
      <c r="G165" s="29"/>
      <c r="H165" s="19">
        <f t="shared" ref="H165" si="2">H166</f>
        <v>300</v>
      </c>
      <c r="I165" s="22"/>
    </row>
    <row r="166" spans="2:9">
      <c r="B166" s="37" t="s">
        <v>13</v>
      </c>
      <c r="C166" s="26">
        <v>650</v>
      </c>
      <c r="D166" s="38" t="s">
        <v>12</v>
      </c>
      <c r="E166" s="38" t="s">
        <v>8</v>
      </c>
      <c r="F166" s="28"/>
      <c r="G166" s="29"/>
      <c r="H166" s="19">
        <f>H167</f>
        <v>300</v>
      </c>
      <c r="I166" s="22"/>
    </row>
    <row r="167" spans="2:9">
      <c r="B167" s="25" t="s">
        <v>4</v>
      </c>
      <c r="C167" s="26">
        <v>650</v>
      </c>
      <c r="D167" s="38" t="s">
        <v>12</v>
      </c>
      <c r="E167" s="38" t="s">
        <v>8</v>
      </c>
      <c r="F167" s="28">
        <v>2510240</v>
      </c>
      <c r="G167" s="29"/>
      <c r="H167" s="19">
        <f>H168</f>
        <v>300</v>
      </c>
      <c r="I167" s="22"/>
    </row>
    <row r="168" spans="2:9" ht="22.5">
      <c r="B168" s="31" t="s">
        <v>81</v>
      </c>
      <c r="C168" s="26">
        <v>650</v>
      </c>
      <c r="D168" s="27">
        <v>10</v>
      </c>
      <c r="E168" s="27">
        <v>1</v>
      </c>
      <c r="F168" s="28">
        <v>2510240</v>
      </c>
      <c r="G168" s="29">
        <v>321</v>
      </c>
      <c r="H168" s="19">
        <v>300</v>
      </c>
      <c r="I168" s="22"/>
    </row>
    <row r="169" spans="2:9">
      <c r="B169" s="37" t="s">
        <v>11</v>
      </c>
      <c r="C169" s="26">
        <v>650</v>
      </c>
      <c r="D169" s="38">
        <v>11</v>
      </c>
      <c r="E169" s="38" t="s">
        <v>8</v>
      </c>
      <c r="F169" s="28"/>
      <c r="G169" s="29"/>
      <c r="H169" s="19">
        <f>H170</f>
        <v>35544.5</v>
      </c>
      <c r="I169" s="22"/>
    </row>
    <row r="170" spans="2:9">
      <c r="B170" s="37" t="s">
        <v>82</v>
      </c>
      <c r="C170" s="26">
        <v>650</v>
      </c>
      <c r="D170" s="38" t="s">
        <v>9</v>
      </c>
      <c r="E170" s="38" t="s">
        <v>8</v>
      </c>
      <c r="F170" s="28"/>
      <c r="G170" s="29"/>
      <c r="H170" s="19">
        <f>H171+H177+H179+H181</f>
        <v>35544.5</v>
      </c>
      <c r="I170" s="22"/>
    </row>
    <row r="171" spans="2:9">
      <c r="B171" s="35" t="s">
        <v>10</v>
      </c>
      <c r="C171" s="26">
        <v>650</v>
      </c>
      <c r="D171" s="38" t="s">
        <v>9</v>
      </c>
      <c r="E171" s="38" t="s">
        <v>8</v>
      </c>
      <c r="F171" s="28">
        <v>610059</v>
      </c>
      <c r="G171" s="29"/>
      <c r="H171" s="19">
        <f>SUM(H172:H176)</f>
        <v>35527.5</v>
      </c>
      <c r="I171" s="22"/>
    </row>
    <row r="172" spans="2:9" ht="22.5">
      <c r="B172" s="31" t="s">
        <v>71</v>
      </c>
      <c r="C172" s="26">
        <v>650</v>
      </c>
      <c r="D172" s="38" t="s">
        <v>9</v>
      </c>
      <c r="E172" s="38" t="s">
        <v>8</v>
      </c>
      <c r="F172" s="28">
        <v>610059</v>
      </c>
      <c r="G172" s="29">
        <v>111</v>
      </c>
      <c r="H172" s="19">
        <v>30194.9</v>
      </c>
      <c r="I172" s="22"/>
    </row>
    <row r="173" spans="2:9" ht="22.5">
      <c r="B173" s="31" t="s">
        <v>107</v>
      </c>
      <c r="C173" s="26">
        <v>650</v>
      </c>
      <c r="D173" s="38" t="s">
        <v>9</v>
      </c>
      <c r="E173" s="38" t="s">
        <v>8</v>
      </c>
      <c r="F173" s="28">
        <v>610059</v>
      </c>
      <c r="G173" s="29">
        <v>112</v>
      </c>
      <c r="H173" s="19">
        <v>762</v>
      </c>
      <c r="I173" s="22"/>
    </row>
    <row r="174" spans="2:9" ht="22.5">
      <c r="B174" s="31" t="s">
        <v>72</v>
      </c>
      <c r="C174" s="26">
        <v>650</v>
      </c>
      <c r="D174" s="38" t="s">
        <v>9</v>
      </c>
      <c r="E174" s="38" t="s">
        <v>8</v>
      </c>
      <c r="F174" s="28">
        <v>610059</v>
      </c>
      <c r="G174" s="29">
        <v>242</v>
      </c>
      <c r="H174" s="19">
        <v>80</v>
      </c>
      <c r="I174" s="22"/>
    </row>
    <row r="175" spans="2:9" ht="22.5">
      <c r="B175" s="31" t="s">
        <v>68</v>
      </c>
      <c r="C175" s="26">
        <v>650</v>
      </c>
      <c r="D175" s="38" t="s">
        <v>9</v>
      </c>
      <c r="E175" s="38" t="s">
        <v>8</v>
      </c>
      <c r="F175" s="28">
        <v>610059</v>
      </c>
      <c r="G175" s="29">
        <v>244</v>
      </c>
      <c r="H175" s="19">
        <v>4451.1000000000004</v>
      </c>
      <c r="I175" s="22"/>
    </row>
    <row r="176" spans="2:9">
      <c r="B176" s="31" t="s">
        <v>69</v>
      </c>
      <c r="C176" s="26">
        <v>650</v>
      </c>
      <c r="D176" s="38" t="s">
        <v>9</v>
      </c>
      <c r="E176" s="38" t="s">
        <v>8</v>
      </c>
      <c r="F176" s="28">
        <v>610059</v>
      </c>
      <c r="G176" s="29">
        <v>852</v>
      </c>
      <c r="H176" s="19">
        <v>39.5</v>
      </c>
      <c r="I176" s="22"/>
    </row>
    <row r="177" spans="2:9">
      <c r="B177" s="31" t="s">
        <v>73</v>
      </c>
      <c r="C177" s="26">
        <v>650</v>
      </c>
      <c r="D177" s="38" t="s">
        <v>9</v>
      </c>
      <c r="E177" s="38" t="s">
        <v>8</v>
      </c>
      <c r="F177" s="28" t="s">
        <v>83</v>
      </c>
      <c r="G177" s="29"/>
      <c r="H177" s="19">
        <f>H178</f>
        <v>5</v>
      </c>
      <c r="I177" s="22"/>
    </row>
    <row r="178" spans="2:9" ht="22.5">
      <c r="B178" s="31" t="s">
        <v>68</v>
      </c>
      <c r="C178" s="26">
        <v>650</v>
      </c>
      <c r="D178" s="38" t="s">
        <v>9</v>
      </c>
      <c r="E178" s="38" t="s">
        <v>8</v>
      </c>
      <c r="F178" s="28">
        <v>2322134</v>
      </c>
      <c r="G178" s="29">
        <v>244</v>
      </c>
      <c r="H178" s="19">
        <v>5</v>
      </c>
      <c r="I178" s="22"/>
    </row>
    <row r="179" spans="2:9" ht="22.5">
      <c r="B179" s="35" t="s">
        <v>15</v>
      </c>
      <c r="C179" s="26">
        <v>650</v>
      </c>
      <c r="D179" s="38" t="s">
        <v>9</v>
      </c>
      <c r="E179" s="38" t="s">
        <v>8</v>
      </c>
      <c r="F179" s="28" t="s">
        <v>84</v>
      </c>
      <c r="G179" s="29"/>
      <c r="H179" s="19">
        <f>H180</f>
        <v>6</v>
      </c>
      <c r="I179" s="22"/>
    </row>
    <row r="180" spans="2:9" ht="22.5">
      <c r="B180" s="31" t="s">
        <v>68</v>
      </c>
      <c r="C180" s="26">
        <v>650</v>
      </c>
      <c r="D180" s="38" t="s">
        <v>9</v>
      </c>
      <c r="E180" s="38" t="s">
        <v>8</v>
      </c>
      <c r="F180" s="28">
        <v>1322103</v>
      </c>
      <c r="G180" s="29">
        <v>244</v>
      </c>
      <c r="H180" s="19">
        <v>6</v>
      </c>
      <c r="I180" s="22"/>
    </row>
    <row r="181" spans="2:9" ht="22.5">
      <c r="B181" s="37" t="s">
        <v>20</v>
      </c>
      <c r="C181" s="26">
        <v>650</v>
      </c>
      <c r="D181" s="38" t="s">
        <v>9</v>
      </c>
      <c r="E181" s="38" t="s">
        <v>8</v>
      </c>
      <c r="F181" s="28">
        <v>1327061</v>
      </c>
      <c r="G181" s="29"/>
      <c r="H181" s="19">
        <f>H182</f>
        <v>6</v>
      </c>
      <c r="I181" s="22"/>
    </row>
    <row r="182" spans="2:9" ht="22.5">
      <c r="B182" s="31" t="s">
        <v>68</v>
      </c>
      <c r="C182" s="26">
        <v>650</v>
      </c>
      <c r="D182" s="38" t="s">
        <v>9</v>
      </c>
      <c r="E182" s="38" t="s">
        <v>8</v>
      </c>
      <c r="F182" s="28">
        <v>1327061</v>
      </c>
      <c r="G182" s="29">
        <v>244</v>
      </c>
      <c r="H182" s="19">
        <v>6</v>
      </c>
      <c r="I182" s="22"/>
    </row>
    <row r="183" spans="2:9" ht="22.5">
      <c r="B183" s="37" t="s">
        <v>7</v>
      </c>
      <c r="C183" s="26">
        <v>650</v>
      </c>
      <c r="D183" s="38" t="s">
        <v>1</v>
      </c>
      <c r="E183" s="38" t="s">
        <v>6</v>
      </c>
      <c r="F183" s="28"/>
      <c r="G183" s="29"/>
      <c r="H183" s="19">
        <f>H184</f>
        <v>198.50000000000003</v>
      </c>
      <c r="I183" s="22"/>
    </row>
    <row r="184" spans="2:9">
      <c r="B184" s="37" t="s">
        <v>5</v>
      </c>
      <c r="C184" s="26">
        <v>650</v>
      </c>
      <c r="D184" s="38" t="s">
        <v>1</v>
      </c>
      <c r="E184" s="38" t="s">
        <v>0</v>
      </c>
      <c r="F184" s="28"/>
      <c r="G184" s="29"/>
      <c r="H184" s="19">
        <f>H185+H187+H189+H191</f>
        <v>198.50000000000003</v>
      </c>
      <c r="I184" s="22"/>
    </row>
    <row r="185" spans="2:9">
      <c r="B185" s="35" t="s">
        <v>85</v>
      </c>
      <c r="C185" s="26">
        <v>650</v>
      </c>
      <c r="D185" s="38" t="s">
        <v>1</v>
      </c>
      <c r="E185" s="38" t="s">
        <v>0</v>
      </c>
      <c r="F185" s="28">
        <v>2517080</v>
      </c>
      <c r="G185" s="29"/>
      <c r="H185" s="19">
        <f>H186</f>
        <v>52.3</v>
      </c>
      <c r="I185" s="22"/>
    </row>
    <row r="186" spans="2:9">
      <c r="B186" s="37" t="s">
        <v>2</v>
      </c>
      <c r="C186" s="26">
        <v>650</v>
      </c>
      <c r="D186" s="38" t="s">
        <v>1</v>
      </c>
      <c r="E186" s="38" t="s">
        <v>0</v>
      </c>
      <c r="F186" s="28">
        <v>2517080</v>
      </c>
      <c r="G186" s="29">
        <v>540</v>
      </c>
      <c r="H186" s="19">
        <v>52.3</v>
      </c>
      <c r="I186" s="22"/>
    </row>
    <row r="187" spans="2:9">
      <c r="B187" s="35" t="s">
        <v>85</v>
      </c>
      <c r="C187" s="26">
        <v>650</v>
      </c>
      <c r="D187" s="38" t="s">
        <v>1</v>
      </c>
      <c r="E187" s="38" t="s">
        <v>0</v>
      </c>
      <c r="F187" s="28">
        <v>2207080</v>
      </c>
      <c r="G187" s="29"/>
      <c r="H187" s="19">
        <f>H188</f>
        <v>128.80000000000001</v>
      </c>
      <c r="I187" s="22"/>
    </row>
    <row r="188" spans="2:9">
      <c r="B188" s="37" t="s">
        <v>2</v>
      </c>
      <c r="C188" s="26">
        <v>650</v>
      </c>
      <c r="D188" s="38" t="s">
        <v>1</v>
      </c>
      <c r="E188" s="38" t="s">
        <v>0</v>
      </c>
      <c r="F188" s="28">
        <v>2207080</v>
      </c>
      <c r="G188" s="29">
        <v>540</v>
      </c>
      <c r="H188" s="19">
        <v>128.80000000000001</v>
      </c>
      <c r="I188" s="22"/>
    </row>
    <row r="189" spans="2:9" ht="33.75">
      <c r="B189" s="35" t="s">
        <v>3</v>
      </c>
      <c r="C189" s="26">
        <v>650</v>
      </c>
      <c r="D189" s="38" t="s">
        <v>1</v>
      </c>
      <c r="E189" s="38" t="s">
        <v>0</v>
      </c>
      <c r="F189" s="28">
        <v>1867080</v>
      </c>
      <c r="G189" s="29"/>
      <c r="H189" s="19">
        <f>H190</f>
        <v>10.1</v>
      </c>
      <c r="I189" s="22"/>
    </row>
    <row r="190" spans="2:9">
      <c r="B190" s="36" t="s">
        <v>2</v>
      </c>
      <c r="C190" s="26">
        <v>650</v>
      </c>
      <c r="D190" s="38" t="s">
        <v>1</v>
      </c>
      <c r="E190" s="38" t="s">
        <v>0</v>
      </c>
      <c r="F190" s="28">
        <v>1867080</v>
      </c>
      <c r="G190" s="29">
        <v>540</v>
      </c>
      <c r="H190" s="19">
        <v>10.1</v>
      </c>
      <c r="I190" s="22"/>
    </row>
    <row r="191" spans="2:9">
      <c r="B191" s="35" t="s">
        <v>85</v>
      </c>
      <c r="C191" s="26">
        <v>650</v>
      </c>
      <c r="D191" s="38"/>
      <c r="E191" s="38"/>
      <c r="F191" s="28">
        <v>1427080</v>
      </c>
      <c r="G191" s="29"/>
      <c r="H191" s="19">
        <f>H192</f>
        <v>7.3</v>
      </c>
      <c r="I191" s="22"/>
    </row>
    <row r="192" spans="2:9">
      <c r="B192" s="36" t="s">
        <v>2</v>
      </c>
      <c r="C192" s="26">
        <v>650</v>
      </c>
      <c r="D192" s="38" t="s">
        <v>1</v>
      </c>
      <c r="E192" s="38" t="s">
        <v>0</v>
      </c>
      <c r="F192" s="39" t="s">
        <v>86</v>
      </c>
      <c r="G192" s="29">
        <v>540</v>
      </c>
      <c r="H192" s="19">
        <v>7.3</v>
      </c>
      <c r="I192" s="22"/>
    </row>
    <row r="193" spans="2:9">
      <c r="B193" s="44" t="s">
        <v>90</v>
      </c>
      <c r="C193" s="44"/>
      <c r="D193" s="45"/>
      <c r="E193" s="45"/>
      <c r="F193" s="44"/>
      <c r="G193" s="44"/>
      <c r="H193" s="22">
        <f>H17+H59+H66+H74+H96+H134+H165+H169+H183+H127</f>
        <v>137293.90000000002</v>
      </c>
      <c r="I193" s="22">
        <f>I59+I67</f>
        <v>1835</v>
      </c>
    </row>
    <row r="195" spans="2:9">
      <c r="H195" s="24"/>
    </row>
  </sheetData>
  <mergeCells count="1">
    <mergeCell ref="B11:I11"/>
  </mergeCells>
  <pageMargins left="0.19685039370078741" right="0.19685039370078741" top="0.39370078740157483" bottom="0.19685039370078741" header="0.19685039370078741" footer="0.19685039370078741"/>
  <pageSetup paperSize="9" scale="88" fitToHeight="0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ведомственные 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2014-06-29T11:14:03Z</cp:lastPrinted>
  <dcterms:created xsi:type="dcterms:W3CDTF">2013-11-14T08:31:35Z</dcterms:created>
  <dcterms:modified xsi:type="dcterms:W3CDTF">2014-07-08T08:53:48Z</dcterms:modified>
</cp:coreProperties>
</file>