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768" yWindow="672" windowWidth="10992" windowHeight="12288"/>
  </bookViews>
  <sheets>
    <sheet name="прил 8 Р и ПР 2026-2027" sheetId="5" r:id="rId1"/>
  </sheets>
  <definedNames>
    <definedName name="_xlnm._FilterDatabase" localSheetId="0" hidden="1">'прил 8 Р и ПР 2026-2027'!$B$9:$I$44</definedName>
    <definedName name="_xlnm.Print_Area" localSheetId="0">'прил 8 Р и ПР 2026-2027'!$A$1:$K$44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5" l="1"/>
  <c r="J11" i="5"/>
  <c r="J30" i="5" l="1"/>
  <c r="K31" i="5"/>
  <c r="J31" i="5"/>
  <c r="K32" i="5"/>
  <c r="J32" i="5"/>
  <c r="J37" i="5"/>
  <c r="J41" i="5"/>
  <c r="K26" i="5"/>
  <c r="J26" i="5"/>
  <c r="K42" i="5" l="1"/>
  <c r="K40" i="5"/>
  <c r="K38" i="5"/>
  <c r="K36" i="5"/>
  <c r="K34" i="5"/>
  <c r="K29" i="5"/>
  <c r="K23" i="5"/>
  <c r="K19" i="5"/>
  <c r="K17" i="5"/>
  <c r="K10" i="5"/>
  <c r="J42" i="5"/>
  <c r="J40" i="5"/>
  <c r="J38" i="5"/>
  <c r="J36" i="5"/>
  <c r="J34" i="5"/>
  <c r="J29" i="5"/>
  <c r="J23" i="5"/>
  <c r="J19" i="5"/>
  <c r="J17" i="5"/>
  <c r="J10" i="5"/>
  <c r="K44" i="5" l="1"/>
  <c r="J44" i="5"/>
  <c r="H42" i="5"/>
  <c r="I43" i="5"/>
  <c r="I42" i="5" s="1"/>
  <c r="G42" i="5"/>
  <c r="G23" i="5" l="1"/>
  <c r="G29" i="5"/>
  <c r="H29" i="5" l="1"/>
  <c r="G17" i="5" l="1"/>
  <c r="I33" i="5" l="1"/>
  <c r="G10" i="5"/>
  <c r="I14" i="5"/>
  <c r="I28" i="5" l="1"/>
  <c r="G40" i="5" l="1"/>
  <c r="G38" i="5"/>
  <c r="G36" i="5"/>
  <c r="G34" i="5"/>
  <c r="G19" i="5" l="1"/>
  <c r="G44" i="5" s="1"/>
  <c r="H40" i="5" l="1"/>
  <c r="H38" i="5"/>
  <c r="H36" i="5"/>
  <c r="H34" i="5"/>
  <c r="H23" i="5"/>
  <c r="H19" i="5"/>
  <c r="H17" i="5"/>
  <c r="H10" i="5"/>
  <c r="H44" i="5" l="1"/>
  <c r="I41" i="5"/>
  <c r="I40" i="5"/>
  <c r="I39" i="5"/>
  <c r="I38" i="5"/>
  <c r="I37" i="5"/>
  <c r="I36" i="5"/>
  <c r="I35" i="5"/>
  <c r="I34" i="5"/>
  <c r="I32" i="5"/>
  <c r="I31" i="5"/>
  <c r="I30" i="5"/>
  <c r="I29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3" i="5"/>
  <c r="I11" i="5"/>
  <c r="I10" i="5"/>
  <c r="I12" i="5"/>
  <c r="I44" i="5" l="1"/>
</calcChain>
</file>

<file path=xl/sharedStrings.xml><?xml version="1.0" encoding="utf-8"?>
<sst xmlns="http://schemas.openxmlformats.org/spreadsheetml/2006/main" count="120" uniqueCount="68">
  <si>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</si>
  <si>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</si>
  <si>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</si>
  <si>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</si>
  <si>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</si>
  <si>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</si>
  <si>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</si>
  <si>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</si>
  <si>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</si>
  <si>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</si>
  <si>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</si>
  <si>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</si>
  <si>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</si>
  <si>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</si>
  <si>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</si>
  <si>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</si>
  <si>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</si>
  <si>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</si>
  <si>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</si>
  <si>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</si>
  <si>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</si>
  <si>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</si>
  <si>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</si>
  <si>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</si>
  <si>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</si>
  <si>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</si>
  <si>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</si>
  <si>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</si>
  <si>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</si>
  <si>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</si>
  <si>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</si>
  <si>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</si>
  <si>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</si>
  <si>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</si>
  <si>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</si>
  <si>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</si>
  <si>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</si>
  <si>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</si>
  <si>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</si>
  <si>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</si>
  <si>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</si>
  <si>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</si>
  <si>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</si>
  <si>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</si>
  <si>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</si>
  <si>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</si>
  <si>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</si>
  <si>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</si>
  <si>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</si>
  <si>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</si>
  <si>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</si>
  <si>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</si>
  <si>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</si>
  <si>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</si>
  <si>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</si>
  <si>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</si>
  <si>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</si>
  <si>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</si>
  <si>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</si>
  <si>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</si>
  <si>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</si>
  <si>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</si>
  <si>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от 00.12.2024 г.  № 00</t>
  </si>
  <si>
    <t>2025 г.</t>
  </si>
  <si>
    <t>2026 г.</t>
  </si>
  <si>
    <t>2027 г.</t>
  </si>
  <si>
    <t>Приложение № 8</t>
  </si>
  <si>
    <t>Распределение бюджетных ассигнований по разделам и подразделам классификации расходов бюджета городского поселения Игрим на плановый период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</si>
</sst>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Normal="100" workbookViewId="0">
      <selection activeCell="B7" sqref="B7"/>
    </sheetView>
  </sheetViews>
  <sheetFormatPr defaultColWidth="11.109375" defaultRowHeight="12" x14ac:dyDescent="0.25"/>
  <cols>
    <col min="1" max="1" width="5" style="2" customWidth="1"/>
    <col min="2" max="2" width="55" style="2" customWidth="1"/>
    <col min="3" max="3" width="5.6640625" style="9" customWidth="1"/>
    <col min="4" max="4" width="4.6640625" style="9" customWidth="1"/>
    <col min="5" max="5" width="9.109375" style="10" hidden="1" customWidth="1"/>
    <col min="6" max="6" width="3.88671875" style="2" hidden="1" customWidth="1"/>
    <col min="7" max="9" width="8.5546875" style="2" hidden="1" customWidth="1"/>
    <col min="10" max="11" width="8.5546875" style="2" customWidth="1"/>
    <col min="12" max="12" width="8.33203125" style="2" customWidth="1"/>
    <col min="13" max="16384" width="11.109375" style="2"/>
  </cols>
  <sheetData>
    <row r="1" spans="1:12" x14ac:dyDescent="0.25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2" x14ac:dyDescent="0.25">
      <c r="A2" s="3"/>
      <c r="B2" s="3"/>
      <c r="C2" s="4"/>
      <c r="D2" s="4"/>
      <c r="E2" s="11"/>
      <c r="F2" s="5"/>
      <c r="G2" s="6" t="s">
        <v>52</v>
      </c>
      <c r="K2" s="6" t="s">
        <v>66</v>
      </c>
    </row>
    <row r="3" spans="1:12" x14ac:dyDescent="0.25">
      <c r="A3" s="7"/>
      <c r="B3" s="7"/>
      <c r="C3" s="8"/>
      <c r="D3" s="8"/>
      <c r="E3" s="11"/>
      <c r="F3" s="1"/>
      <c r="G3" s="6" t="s">
        <v>0</v>
      </c>
      <c r="K3" s="6" t="s">
        <v>0</v>
      </c>
    </row>
    <row r="4" spans="1:12" x14ac:dyDescent="0.25">
      <c r="A4" s="1"/>
      <c r="B4" s="1"/>
      <c r="C4" s="8"/>
      <c r="D4" s="8"/>
      <c r="E4" s="11"/>
      <c r="F4" s="1"/>
      <c r="G4" s="6" t="s">
        <v>1</v>
      </c>
      <c r="K4" s="6" t="s">
        <v>1</v>
      </c>
    </row>
    <row r="5" spans="1:12" x14ac:dyDescent="0.25">
      <c r="A5" s="1"/>
      <c r="B5" s="1"/>
      <c r="C5" s="8"/>
      <c r="D5" s="8"/>
      <c r="E5" s="11"/>
      <c r="F5" s="1"/>
      <c r="G5" s="6" t="s">
        <v>62</v>
      </c>
      <c r="K5" s="6" t="s">
        <v>62</v>
      </c>
    </row>
    <row r="6" spans="1:12" ht="47.25" customHeight="1" x14ac:dyDescent="0.25">
      <c r="B6" s="35" t="s">
        <v>67</v>
      </c>
      <c r="C6" s="35"/>
      <c r="D6" s="35"/>
      <c r="E6" s="35"/>
      <c r="F6" s="35"/>
      <c r="G6" s="35"/>
      <c r="H6" s="35"/>
      <c r="I6" s="35"/>
      <c r="J6" s="31"/>
      <c r="K6" s="31"/>
    </row>
    <row r="7" spans="1:12" x14ac:dyDescent="0.25">
      <c r="G7" s="2" t="s">
        <v>43</v>
      </c>
    </row>
    <row r="8" spans="1:12" ht="36" x14ac:dyDescent="0.25">
      <c r="B8" s="12" t="s">
        <v>2</v>
      </c>
      <c r="C8" s="13" t="s">
        <v>3</v>
      </c>
      <c r="D8" s="13" t="s">
        <v>4</v>
      </c>
      <c r="E8" s="14" t="s">
        <v>5</v>
      </c>
      <c r="F8" s="12" t="s">
        <v>6</v>
      </c>
      <c r="G8" s="15" t="s">
        <v>49</v>
      </c>
      <c r="H8" s="15" t="s">
        <v>50</v>
      </c>
      <c r="I8" s="15" t="s">
        <v>58</v>
      </c>
      <c r="J8" s="15" t="s">
        <v>49</v>
      </c>
      <c r="K8" s="15" t="s">
        <v>49</v>
      </c>
    </row>
    <row r="9" spans="1:12" x14ac:dyDescent="0.25">
      <c r="B9" s="12"/>
      <c r="C9" s="13"/>
      <c r="D9" s="13"/>
      <c r="E9" s="14"/>
      <c r="F9" s="12"/>
      <c r="G9" s="15" t="s">
        <v>63</v>
      </c>
      <c r="H9" s="15" t="s">
        <v>57</v>
      </c>
      <c r="I9" s="15" t="s">
        <v>57</v>
      </c>
      <c r="J9" s="15" t="s">
        <v>64</v>
      </c>
      <c r="K9" s="15" t="s">
        <v>65</v>
      </c>
    </row>
    <row r="10" spans="1:12" x14ac:dyDescent="0.25">
      <c r="B10" s="16" t="s">
        <v>7</v>
      </c>
      <c r="C10" s="17">
        <v>1</v>
      </c>
      <c r="D10" s="14" t="s">
        <v>14</v>
      </c>
      <c r="E10" s="14" t="s">
        <v>8</v>
      </c>
      <c r="F10" s="18" t="s">
        <v>8</v>
      </c>
      <c r="G10" s="19">
        <f>G11+G12+G13+G14+G15+G16</f>
        <v>78574.700000000012</v>
      </c>
      <c r="H10" s="19">
        <f>H11+H12+H13+H15+H16</f>
        <v>81.2</v>
      </c>
      <c r="I10" s="19">
        <f t="shared" ref="I10:I11" si="0">G10+H10</f>
        <v>78655.900000000009</v>
      </c>
      <c r="J10" s="19">
        <f>J11+J12+J13+J14+J15+J16</f>
        <v>89555.199999999997</v>
      </c>
      <c r="K10" s="19">
        <f>K11+K12+K13+K14+K15+K16</f>
        <v>90487</v>
      </c>
    </row>
    <row r="11" spans="1:12" ht="24" x14ac:dyDescent="0.25">
      <c r="B11" s="16" t="s">
        <v>9</v>
      </c>
      <c r="C11" s="17">
        <v>1</v>
      </c>
      <c r="D11" s="17">
        <v>2</v>
      </c>
      <c r="E11" s="14" t="s">
        <v>8</v>
      </c>
      <c r="F11" s="18" t="s">
        <v>8</v>
      </c>
      <c r="G11" s="19">
        <v>3068.4</v>
      </c>
      <c r="H11" s="19"/>
      <c r="I11" s="19">
        <f t="shared" si="0"/>
        <v>3068.4</v>
      </c>
      <c r="J11" s="34">
        <f>3514.8-0.1</f>
        <v>3514.7000000000003</v>
      </c>
      <c r="K11" s="19">
        <v>3464.8</v>
      </c>
    </row>
    <row r="12" spans="1:12" ht="36" x14ac:dyDescent="0.25">
      <c r="B12" s="16" t="s">
        <v>10</v>
      </c>
      <c r="C12" s="17">
        <v>1</v>
      </c>
      <c r="D12" s="17">
        <v>4</v>
      </c>
      <c r="E12" s="14" t="s">
        <v>8</v>
      </c>
      <c r="F12" s="18" t="s">
        <v>8</v>
      </c>
      <c r="G12" s="19">
        <v>32783.699999999997</v>
      </c>
      <c r="H12" s="19"/>
      <c r="I12" s="19">
        <f>G12+H12</f>
        <v>32783.699999999997</v>
      </c>
      <c r="J12" s="19">
        <v>37598</v>
      </c>
      <c r="K12" s="19">
        <v>36133</v>
      </c>
      <c r="L12" s="27"/>
    </row>
    <row r="13" spans="1:12" ht="24" x14ac:dyDescent="0.25">
      <c r="B13" s="20" t="s">
        <v>51</v>
      </c>
      <c r="C13" s="17">
        <v>1</v>
      </c>
      <c r="D13" s="17">
        <v>6</v>
      </c>
      <c r="E13" s="14"/>
      <c r="F13" s="18"/>
      <c r="G13" s="19">
        <v>100.8</v>
      </c>
      <c r="H13" s="19"/>
      <c r="I13" s="19">
        <f>G13+H13</f>
        <v>100.8</v>
      </c>
      <c r="J13" s="19">
        <v>0</v>
      </c>
      <c r="K13" s="19">
        <v>0</v>
      </c>
    </row>
    <row r="14" spans="1:12" x14ac:dyDescent="0.25">
      <c r="B14" s="20" t="s">
        <v>55</v>
      </c>
      <c r="C14" s="17">
        <v>1</v>
      </c>
      <c r="D14" s="17">
        <v>7</v>
      </c>
      <c r="E14" s="14"/>
      <c r="F14" s="18"/>
      <c r="G14" s="19">
        <v>0</v>
      </c>
      <c r="H14" s="19"/>
      <c r="I14" s="19">
        <f>G14+H14</f>
        <v>0</v>
      </c>
      <c r="J14" s="19">
        <v>0</v>
      </c>
      <c r="K14" s="19">
        <v>0</v>
      </c>
    </row>
    <row r="15" spans="1:12" x14ac:dyDescent="0.25">
      <c r="B15" s="16" t="s">
        <v>11</v>
      </c>
      <c r="C15" s="17">
        <v>1</v>
      </c>
      <c r="D15" s="17">
        <v>11</v>
      </c>
      <c r="E15" s="14"/>
      <c r="F15" s="18" t="s">
        <v>8</v>
      </c>
      <c r="G15" s="19">
        <v>50</v>
      </c>
      <c r="H15" s="19"/>
      <c r="I15" s="19">
        <f>G15+H15</f>
        <v>50</v>
      </c>
      <c r="J15" s="19">
        <v>50</v>
      </c>
      <c r="K15" s="19">
        <v>50</v>
      </c>
    </row>
    <row r="16" spans="1:12" x14ac:dyDescent="0.25">
      <c r="B16" s="16" t="s">
        <v>12</v>
      </c>
      <c r="C16" s="17">
        <v>1</v>
      </c>
      <c r="D16" s="17">
        <v>13</v>
      </c>
      <c r="E16" s="14"/>
      <c r="F16" s="18" t="s">
        <v>8</v>
      </c>
      <c r="G16" s="19">
        <v>42571.8</v>
      </c>
      <c r="H16" s="19">
        <v>81.2</v>
      </c>
      <c r="I16" s="19">
        <f>G16+H16</f>
        <v>42653</v>
      </c>
      <c r="J16" s="34">
        <f>48392.4+0.1</f>
        <v>48392.5</v>
      </c>
      <c r="K16" s="19">
        <v>50839.199999999997</v>
      </c>
    </row>
    <row r="17" spans="2:12" x14ac:dyDescent="0.25">
      <c r="B17" s="22" t="s">
        <v>13</v>
      </c>
      <c r="C17" s="17">
        <v>2</v>
      </c>
      <c r="D17" s="14" t="s">
        <v>14</v>
      </c>
      <c r="E17" s="14"/>
      <c r="F17" s="18"/>
      <c r="G17" s="19">
        <f>G18</f>
        <v>1861.8</v>
      </c>
      <c r="H17" s="19">
        <f>H18</f>
        <v>0</v>
      </c>
      <c r="I17" s="19">
        <f t="shared" ref="I17:I18" si="1">G17+H17</f>
        <v>1861.8</v>
      </c>
      <c r="J17" s="19">
        <f>J18</f>
        <v>2050.4</v>
      </c>
      <c r="K17" s="19">
        <f>K18</f>
        <v>2128.4</v>
      </c>
    </row>
    <row r="18" spans="2:12" x14ac:dyDescent="0.25">
      <c r="B18" s="20" t="s">
        <v>15</v>
      </c>
      <c r="C18" s="17">
        <v>2</v>
      </c>
      <c r="D18" s="17">
        <v>3</v>
      </c>
      <c r="E18" s="23"/>
      <c r="F18" s="18"/>
      <c r="G18" s="19">
        <v>1861.8</v>
      </c>
      <c r="H18" s="19"/>
      <c r="I18" s="19">
        <f t="shared" si="1"/>
        <v>1861.8</v>
      </c>
      <c r="J18" s="19">
        <v>2050.4</v>
      </c>
      <c r="K18" s="19">
        <v>2128.4</v>
      </c>
    </row>
    <row r="19" spans="2:12" ht="24" x14ac:dyDescent="0.25">
      <c r="B19" s="22" t="s">
        <v>16</v>
      </c>
      <c r="C19" s="17">
        <v>3</v>
      </c>
      <c r="D19" s="14" t="s">
        <v>14</v>
      </c>
      <c r="E19" s="14"/>
      <c r="F19" s="18" t="s">
        <v>8</v>
      </c>
      <c r="G19" s="19">
        <f>G20+G21+G22</f>
        <v>225.70000000000002</v>
      </c>
      <c r="H19" s="19">
        <f>H20+H21+H22</f>
        <v>0</v>
      </c>
      <c r="I19" s="19">
        <f t="shared" ref="I19:I20" si="2">G19+H19</f>
        <v>225.70000000000002</v>
      </c>
      <c r="J19" s="19">
        <f>J20+J21+J22</f>
        <v>203.8</v>
      </c>
      <c r="K19" s="19">
        <f>K20+K21+K22</f>
        <v>133.80000000000001</v>
      </c>
    </row>
    <row r="20" spans="2:12" x14ac:dyDescent="0.25">
      <c r="B20" s="22" t="s">
        <v>17</v>
      </c>
      <c r="C20" s="17">
        <v>3</v>
      </c>
      <c r="D20" s="17">
        <v>4</v>
      </c>
      <c r="E20" s="14"/>
      <c r="F20" s="18" t="s">
        <v>8</v>
      </c>
      <c r="G20" s="19">
        <v>115</v>
      </c>
      <c r="H20" s="19"/>
      <c r="I20" s="19">
        <f t="shared" si="2"/>
        <v>115</v>
      </c>
      <c r="J20" s="19">
        <v>115</v>
      </c>
      <c r="K20" s="19">
        <v>115</v>
      </c>
    </row>
    <row r="21" spans="2:12" ht="24" x14ac:dyDescent="0.25">
      <c r="B21" s="22" t="s">
        <v>48</v>
      </c>
      <c r="C21" s="17">
        <v>3</v>
      </c>
      <c r="D21" s="17">
        <v>10</v>
      </c>
      <c r="E21" s="14"/>
      <c r="F21" s="18" t="s">
        <v>8</v>
      </c>
      <c r="G21" s="19">
        <v>91.9</v>
      </c>
      <c r="H21" s="19"/>
      <c r="I21" s="19">
        <f>G21+H21</f>
        <v>91.9</v>
      </c>
      <c r="J21" s="19">
        <v>70</v>
      </c>
      <c r="K21" s="19">
        <v>0</v>
      </c>
    </row>
    <row r="22" spans="2:12" ht="24" x14ac:dyDescent="0.25">
      <c r="B22" s="21" t="s">
        <v>42</v>
      </c>
      <c r="C22" s="17">
        <v>3</v>
      </c>
      <c r="D22" s="17">
        <v>14</v>
      </c>
      <c r="E22" s="14"/>
      <c r="F22" s="18"/>
      <c r="G22" s="19">
        <v>18.8</v>
      </c>
      <c r="H22" s="19"/>
      <c r="I22" s="19">
        <f>G22+H22</f>
        <v>18.8</v>
      </c>
      <c r="J22" s="19">
        <v>18.8</v>
      </c>
      <c r="K22" s="19">
        <v>18.8</v>
      </c>
    </row>
    <row r="23" spans="2:12" x14ac:dyDescent="0.25">
      <c r="B23" s="22" t="s">
        <v>18</v>
      </c>
      <c r="C23" s="14" t="s">
        <v>19</v>
      </c>
      <c r="D23" s="14" t="s">
        <v>14</v>
      </c>
      <c r="E23" s="14"/>
      <c r="F23" s="18" t="s">
        <v>8</v>
      </c>
      <c r="G23" s="19">
        <f>G24+G25+G26+G27+G28</f>
        <v>27271.7</v>
      </c>
      <c r="H23" s="19">
        <f>H24+H25+H26+H27</f>
        <v>1123.5</v>
      </c>
      <c r="I23" s="19">
        <f t="shared" ref="I23:I24" si="3">G23+H23</f>
        <v>28395.200000000001</v>
      </c>
      <c r="J23" s="19">
        <f>J24+J25+J26+J27+J28</f>
        <v>35139.300000000003</v>
      </c>
      <c r="K23" s="19">
        <f>K24+K25+K26+K27+K28</f>
        <v>24121.8</v>
      </c>
    </row>
    <row r="24" spans="2:12" x14ac:dyDescent="0.25">
      <c r="B24" s="22" t="s">
        <v>20</v>
      </c>
      <c r="C24" s="14" t="s">
        <v>19</v>
      </c>
      <c r="D24" s="14" t="s">
        <v>21</v>
      </c>
      <c r="E24" s="14"/>
      <c r="F24" s="18" t="s">
        <v>8</v>
      </c>
      <c r="G24" s="19">
        <v>2129.5</v>
      </c>
      <c r="H24" s="19">
        <v>-116.4</v>
      </c>
      <c r="I24" s="19">
        <f t="shared" si="3"/>
        <v>2013.1</v>
      </c>
      <c r="J24" s="19">
        <v>2629.5</v>
      </c>
      <c r="K24" s="19">
        <v>2176.6</v>
      </c>
    </row>
    <row r="25" spans="2:12" x14ac:dyDescent="0.25">
      <c r="B25" s="22" t="s">
        <v>22</v>
      </c>
      <c r="C25" s="14" t="s">
        <v>19</v>
      </c>
      <c r="D25" s="14" t="s">
        <v>23</v>
      </c>
      <c r="E25" s="14"/>
      <c r="F25" s="18" t="s">
        <v>8</v>
      </c>
      <c r="G25" s="19">
        <v>2031</v>
      </c>
      <c r="H25" s="19"/>
      <c r="I25" s="19">
        <f>G25+H25</f>
        <v>2031</v>
      </c>
      <c r="J25" s="19">
        <v>1237.0999999999999</v>
      </c>
      <c r="K25" s="19">
        <v>0</v>
      </c>
    </row>
    <row r="26" spans="2:12" x14ac:dyDescent="0.25">
      <c r="B26" s="22" t="s">
        <v>24</v>
      </c>
      <c r="C26" s="14" t="s">
        <v>19</v>
      </c>
      <c r="D26" s="14" t="s">
        <v>25</v>
      </c>
      <c r="E26" s="14"/>
      <c r="F26" s="18" t="s">
        <v>8</v>
      </c>
      <c r="G26" s="19">
        <v>21945</v>
      </c>
      <c r="H26" s="19">
        <v>1239.9000000000001</v>
      </c>
      <c r="I26" s="19">
        <f>G26+H26</f>
        <v>23184.9</v>
      </c>
      <c r="J26" s="33">
        <f>21952.7+9120</f>
        <v>31072.7</v>
      </c>
      <c r="K26" s="33">
        <f>31065.2-9120</f>
        <v>21945.200000000001</v>
      </c>
    </row>
    <row r="27" spans="2:12" x14ac:dyDescent="0.25">
      <c r="B27" s="22" t="s">
        <v>26</v>
      </c>
      <c r="C27" s="14" t="s">
        <v>19</v>
      </c>
      <c r="D27" s="14" t="s">
        <v>27</v>
      </c>
      <c r="E27" s="14"/>
      <c r="F27" s="18" t="s">
        <v>8</v>
      </c>
      <c r="G27" s="19">
        <v>1166.2</v>
      </c>
      <c r="H27" s="19"/>
      <c r="I27" s="19">
        <f>G27+H27</f>
        <v>1166.2</v>
      </c>
      <c r="J27" s="19">
        <v>200</v>
      </c>
      <c r="K27" s="19">
        <v>0</v>
      </c>
    </row>
    <row r="28" spans="2:12" x14ac:dyDescent="0.25">
      <c r="B28" s="22" t="s">
        <v>54</v>
      </c>
      <c r="C28" s="14" t="s">
        <v>19</v>
      </c>
      <c r="D28" s="14" t="s">
        <v>53</v>
      </c>
      <c r="E28" s="14"/>
      <c r="F28" s="18" t="s">
        <v>8</v>
      </c>
      <c r="G28" s="19">
        <v>0</v>
      </c>
      <c r="H28" s="19"/>
      <c r="I28" s="19">
        <f>G28+H28</f>
        <v>0</v>
      </c>
      <c r="J28" s="19">
        <v>0</v>
      </c>
      <c r="K28" s="19">
        <v>0</v>
      </c>
    </row>
    <row r="29" spans="2:12" x14ac:dyDescent="0.25">
      <c r="B29" s="22" t="s">
        <v>28</v>
      </c>
      <c r="C29" s="14" t="s">
        <v>29</v>
      </c>
      <c r="D29" s="14" t="s">
        <v>14</v>
      </c>
      <c r="E29" s="14"/>
      <c r="F29" s="18"/>
      <c r="G29" s="19">
        <f>G30+G31+G32+G33</f>
        <v>212022.7</v>
      </c>
      <c r="H29" s="19">
        <f>H30+H31+H32+H33</f>
        <v>-826.3</v>
      </c>
      <c r="I29" s="19">
        <f t="shared" ref="I29:I30" si="4">G29+H29</f>
        <v>211196.40000000002</v>
      </c>
      <c r="J29" s="19">
        <f>J30+J31+J32+J33</f>
        <v>245296.5</v>
      </c>
      <c r="K29" s="19">
        <f>K30+K31+K32+K33</f>
        <v>79648.399999999994</v>
      </c>
    </row>
    <row r="30" spans="2:12" x14ac:dyDescent="0.25">
      <c r="B30" s="22" t="s">
        <v>30</v>
      </c>
      <c r="C30" s="14" t="s">
        <v>29</v>
      </c>
      <c r="D30" s="14" t="s">
        <v>21</v>
      </c>
      <c r="E30" s="14"/>
      <c r="F30" s="18"/>
      <c r="G30" s="19">
        <v>100371.6</v>
      </c>
      <c r="H30" s="19">
        <v>-853</v>
      </c>
      <c r="I30" s="19">
        <f t="shared" si="4"/>
        <v>99518.6</v>
      </c>
      <c r="J30" s="33">
        <f>173500-400</f>
        <v>173100</v>
      </c>
      <c r="K30" s="19">
        <v>0</v>
      </c>
    </row>
    <row r="31" spans="2:12" x14ac:dyDescent="0.25">
      <c r="B31" s="22" t="s">
        <v>31</v>
      </c>
      <c r="C31" s="14" t="s">
        <v>29</v>
      </c>
      <c r="D31" s="14" t="s">
        <v>32</v>
      </c>
      <c r="E31" s="14"/>
      <c r="F31" s="18"/>
      <c r="G31" s="19">
        <v>105552.1</v>
      </c>
      <c r="H31" s="19"/>
      <c r="I31" s="19">
        <f>G31+H31</f>
        <v>105552.1</v>
      </c>
      <c r="J31" s="33">
        <f>75134.3-3000</f>
        <v>72134.3</v>
      </c>
      <c r="K31" s="33">
        <f>70528.4+3000+2000</f>
        <v>75528.399999999994</v>
      </c>
    </row>
    <row r="32" spans="2:12" x14ac:dyDescent="0.25">
      <c r="B32" s="22" t="s">
        <v>33</v>
      </c>
      <c r="C32" s="14" t="s">
        <v>29</v>
      </c>
      <c r="D32" s="14" t="s">
        <v>34</v>
      </c>
      <c r="E32" s="23"/>
      <c r="F32" s="18"/>
      <c r="G32" s="19">
        <v>6099</v>
      </c>
      <c r="H32" s="19">
        <v>26.7</v>
      </c>
      <c r="I32" s="19">
        <f>G32+H32</f>
        <v>6125.7</v>
      </c>
      <c r="J32" s="33">
        <f>4182.2-4120</f>
        <v>62.199999999999818</v>
      </c>
      <c r="K32" s="33">
        <f>4120</f>
        <v>4120</v>
      </c>
      <c r="L32" s="27"/>
    </row>
    <row r="33" spans="2:12" x14ac:dyDescent="0.25">
      <c r="B33" s="22" t="s">
        <v>56</v>
      </c>
      <c r="C33" s="14" t="s">
        <v>29</v>
      </c>
      <c r="D33" s="14" t="s">
        <v>29</v>
      </c>
      <c r="E33" s="23"/>
      <c r="F33" s="18"/>
      <c r="G33" s="19">
        <v>0</v>
      </c>
      <c r="H33" s="19"/>
      <c r="I33" s="19">
        <f>G33+H33</f>
        <v>0</v>
      </c>
      <c r="J33" s="19">
        <v>0</v>
      </c>
      <c r="K33" s="19">
        <v>0</v>
      </c>
      <c r="L33" s="27"/>
    </row>
    <row r="34" spans="2:12" x14ac:dyDescent="0.25">
      <c r="B34" s="21" t="s">
        <v>45</v>
      </c>
      <c r="C34" s="14" t="s">
        <v>46</v>
      </c>
      <c r="D34" s="14" t="s">
        <v>14</v>
      </c>
      <c r="E34" s="24"/>
      <c r="F34" s="18"/>
      <c r="G34" s="19">
        <f>G35</f>
        <v>0</v>
      </c>
      <c r="H34" s="19">
        <f>H35</f>
        <v>0</v>
      </c>
      <c r="I34" s="19">
        <f t="shared" ref="I34:I35" si="5">G34+H34</f>
        <v>0</v>
      </c>
      <c r="J34" s="19">
        <f>J35</f>
        <v>0</v>
      </c>
      <c r="K34" s="19">
        <f>K35</f>
        <v>0</v>
      </c>
    </row>
    <row r="35" spans="2:12" x14ac:dyDescent="0.25">
      <c r="B35" s="21" t="s">
        <v>47</v>
      </c>
      <c r="C35" s="14" t="s">
        <v>46</v>
      </c>
      <c r="D35" s="14" t="s">
        <v>29</v>
      </c>
      <c r="E35" s="24"/>
      <c r="F35" s="18"/>
      <c r="G35" s="19">
        <v>0</v>
      </c>
      <c r="H35" s="19"/>
      <c r="I35" s="19">
        <f t="shared" si="5"/>
        <v>0</v>
      </c>
      <c r="J35" s="19">
        <v>0</v>
      </c>
      <c r="K35" s="19">
        <v>0</v>
      </c>
    </row>
    <row r="36" spans="2:12" x14ac:dyDescent="0.25">
      <c r="B36" s="21" t="s">
        <v>44</v>
      </c>
      <c r="C36" s="14" t="s">
        <v>23</v>
      </c>
      <c r="D36" s="14" t="s">
        <v>14</v>
      </c>
      <c r="E36" s="14"/>
      <c r="F36" s="18"/>
      <c r="G36" s="19">
        <f>G37</f>
        <v>31138.799999999999</v>
      </c>
      <c r="H36" s="19">
        <f>H37</f>
        <v>1816.5</v>
      </c>
      <c r="I36" s="19">
        <f t="shared" ref="I36:I37" si="6">G36+H36</f>
        <v>32955.300000000003</v>
      </c>
      <c r="J36" s="19">
        <f>J37</f>
        <v>28185.9</v>
      </c>
      <c r="K36" s="19">
        <f>K37</f>
        <v>28252.799999999999</v>
      </c>
    </row>
    <row r="37" spans="2:12" x14ac:dyDescent="0.25">
      <c r="B37" s="21" t="s">
        <v>35</v>
      </c>
      <c r="C37" s="14" t="s">
        <v>23</v>
      </c>
      <c r="D37" s="14" t="s">
        <v>21</v>
      </c>
      <c r="E37" s="14"/>
      <c r="F37" s="18"/>
      <c r="G37" s="19">
        <v>31138.799999999999</v>
      </c>
      <c r="H37" s="19">
        <v>1816.5</v>
      </c>
      <c r="I37" s="19">
        <f t="shared" si="6"/>
        <v>32955.300000000003</v>
      </c>
      <c r="J37" s="33">
        <f>29685.9-1500</f>
        <v>28185.9</v>
      </c>
      <c r="K37" s="19">
        <v>28252.799999999999</v>
      </c>
    </row>
    <row r="38" spans="2:12" x14ac:dyDescent="0.25">
      <c r="B38" s="22" t="s">
        <v>36</v>
      </c>
      <c r="C38" s="14">
        <v>10</v>
      </c>
      <c r="D38" s="14" t="s">
        <v>14</v>
      </c>
      <c r="E38" s="14"/>
      <c r="F38" s="18"/>
      <c r="G38" s="19">
        <f>G39</f>
        <v>504</v>
      </c>
      <c r="H38" s="19">
        <f>H39</f>
        <v>0</v>
      </c>
      <c r="I38" s="19">
        <f t="shared" ref="I38:I39" si="7">G38+H38</f>
        <v>504</v>
      </c>
      <c r="J38" s="19">
        <f>J39</f>
        <v>504</v>
      </c>
      <c r="K38" s="19">
        <f>K39</f>
        <v>504</v>
      </c>
    </row>
    <row r="39" spans="2:12" x14ac:dyDescent="0.25">
      <c r="B39" s="22" t="s">
        <v>37</v>
      </c>
      <c r="C39" s="14" t="s">
        <v>27</v>
      </c>
      <c r="D39" s="14" t="s">
        <v>21</v>
      </c>
      <c r="E39" s="14"/>
      <c r="F39" s="18"/>
      <c r="G39" s="19">
        <v>504</v>
      </c>
      <c r="H39" s="19"/>
      <c r="I39" s="19">
        <f t="shared" si="7"/>
        <v>504</v>
      </c>
      <c r="J39" s="19">
        <v>504</v>
      </c>
      <c r="K39" s="19">
        <v>504</v>
      </c>
    </row>
    <row r="40" spans="2:12" x14ac:dyDescent="0.25">
      <c r="B40" s="22" t="s">
        <v>38</v>
      </c>
      <c r="C40" s="14">
        <v>11</v>
      </c>
      <c r="D40" s="14" t="s">
        <v>14</v>
      </c>
      <c r="E40" s="14"/>
      <c r="F40" s="18"/>
      <c r="G40" s="19">
        <f>G41</f>
        <v>100</v>
      </c>
      <c r="H40" s="19">
        <f>H41</f>
        <v>0</v>
      </c>
      <c r="I40" s="19">
        <f t="shared" ref="I40:I43" si="8">G40+H40</f>
        <v>100</v>
      </c>
      <c r="J40" s="19">
        <f>J41</f>
        <v>0</v>
      </c>
      <c r="K40" s="19">
        <f>K41</f>
        <v>0</v>
      </c>
    </row>
    <row r="41" spans="2:12" x14ac:dyDescent="0.25">
      <c r="B41" s="22" t="s">
        <v>41</v>
      </c>
      <c r="C41" s="14" t="s">
        <v>39</v>
      </c>
      <c r="D41" s="14" t="s">
        <v>21</v>
      </c>
      <c r="E41" s="14"/>
      <c r="F41" s="18"/>
      <c r="G41" s="19">
        <v>100</v>
      </c>
      <c r="H41" s="19"/>
      <c r="I41" s="19">
        <f t="shared" si="8"/>
        <v>100</v>
      </c>
      <c r="J41" s="33">
        <f>100*0</f>
        <v>0</v>
      </c>
      <c r="K41" s="19">
        <v>0</v>
      </c>
    </row>
    <row r="42" spans="2:12" ht="24" x14ac:dyDescent="0.25">
      <c r="B42" s="21" t="s">
        <v>59</v>
      </c>
      <c r="C42" s="14" t="s">
        <v>60</v>
      </c>
      <c r="D42" s="14" t="s">
        <v>14</v>
      </c>
      <c r="E42" s="14"/>
      <c r="F42" s="18"/>
      <c r="G42" s="19">
        <f t="shared" ref="G42:K42" si="9">G43</f>
        <v>8.4</v>
      </c>
      <c r="H42" s="19">
        <f t="shared" si="9"/>
        <v>0</v>
      </c>
      <c r="I42" s="19">
        <f t="shared" si="9"/>
        <v>8.4</v>
      </c>
      <c r="J42" s="19">
        <f t="shared" si="9"/>
        <v>3.7</v>
      </c>
      <c r="K42" s="19">
        <f t="shared" si="9"/>
        <v>0.2</v>
      </c>
    </row>
    <row r="43" spans="2:12" x14ac:dyDescent="0.25">
      <c r="B43" s="21" t="s">
        <v>61</v>
      </c>
      <c r="C43" s="14" t="s">
        <v>60</v>
      </c>
      <c r="D43" s="14" t="s">
        <v>21</v>
      </c>
      <c r="E43" s="14"/>
      <c r="F43" s="18"/>
      <c r="G43" s="19">
        <v>8.4</v>
      </c>
      <c r="H43" s="19"/>
      <c r="I43" s="19">
        <f t="shared" si="8"/>
        <v>8.4</v>
      </c>
      <c r="J43" s="19">
        <v>3.7</v>
      </c>
      <c r="K43" s="19">
        <v>0.2</v>
      </c>
    </row>
    <row r="44" spans="2:12" x14ac:dyDescent="0.25">
      <c r="B44" s="25" t="s">
        <v>40</v>
      </c>
      <c r="C44" s="13"/>
      <c r="D44" s="13"/>
      <c r="E44" s="14"/>
      <c r="F44" s="25"/>
      <c r="G44" s="26">
        <f>G10+G17+G19+G23+G29+G34+G36+G38+G40+G42</f>
        <v>351707.80000000005</v>
      </c>
      <c r="H44" s="26">
        <f t="shared" ref="H44:I44" si="10">H10+H17+H19+H23+H29+H34+H36+H38+H40+H42</f>
        <v>2194.9</v>
      </c>
      <c r="I44" s="26">
        <f t="shared" si="10"/>
        <v>353902.7</v>
      </c>
      <c r="J44" s="26">
        <f>J10+J17+J19+J23+J29+J34+J36+J38+J40+J42</f>
        <v>400938.80000000005</v>
      </c>
      <c r="K44" s="26">
        <f>K10+K17+K19+K23+K29+K34+K36+K38+K40+K42</f>
        <v>225276.4</v>
      </c>
    </row>
    <row r="46" spans="2:12" x14ac:dyDescent="0.25">
      <c r="G46" s="32">
        <v>351707.8</v>
      </c>
      <c r="H46" s="32">
        <v>400938.8</v>
      </c>
      <c r="I46" s="32">
        <v>225276.4</v>
      </c>
      <c r="J46" s="32">
        <v>400938.8</v>
      </c>
      <c r="K46" s="32">
        <v>225276.4</v>
      </c>
    </row>
  </sheetData>
  <autoFilter ref="B9:I44"/>
  <mergeCells count="1">
    <mergeCell ref="B6:I6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 Р и ПР 2026-2027</vt:lpstr>
      <vt:lpstr>'прил 8 Р и ПР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2024-11-15T12:05:58Z</cp:lastPrinted>
  <dcterms:created xsi:type="dcterms:W3CDTF">2013-11-14T08:43:48Z</dcterms:created>
  <dcterms:modified xsi:type="dcterms:W3CDTF">2024-11-17T18:35:55Z</dcterms:modified>
</cp:coreProperties>
</file>