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оника\Documents\РЕШЕНИЯ СОВЕТА 2019 г\64. изм. в Решение от 24.12.2018 №30\"/>
    </mc:Choice>
  </mc:AlternateContent>
  <bookViews>
    <workbookView xWindow="240" yWindow="30" windowWidth="19440" windowHeight="8160"/>
  </bookViews>
  <sheets>
    <sheet name="ведомственные 2019-2021" sheetId="2" r:id="rId1"/>
  </sheets>
  <definedNames>
    <definedName name="_xlnm._FilterDatabase" localSheetId="0" hidden="1">'ведомственные 2019-2021'!$A$12:$M$225</definedName>
  </definedNames>
  <calcPr calcId="152511"/>
</workbook>
</file>

<file path=xl/calcChain.xml><?xml version="1.0" encoding="utf-8"?>
<calcChain xmlns="http://schemas.openxmlformats.org/spreadsheetml/2006/main">
  <c r="J145" i="2" l="1"/>
  <c r="L153" i="2" l="1"/>
  <c r="L163" i="2"/>
  <c r="L167" i="2"/>
  <c r="L164" i="2" l="1"/>
  <c r="L148" i="2" l="1"/>
  <c r="J148" i="2"/>
  <c r="I140" i="2"/>
  <c r="I139" i="2" s="1"/>
  <c r="J144" i="2"/>
  <c r="L145" i="2"/>
  <c r="L144" i="2" s="1"/>
  <c r="H145" i="2"/>
  <c r="H144" i="2" s="1"/>
  <c r="J141" i="2" l="1"/>
  <c r="L141" i="2"/>
  <c r="H141" i="2"/>
  <c r="H140" i="2" s="1"/>
  <c r="H115" i="2"/>
  <c r="H114" i="2" s="1"/>
  <c r="L112" i="2"/>
  <c r="J112" i="2"/>
  <c r="H112" i="2"/>
  <c r="J73" i="2"/>
  <c r="L73" i="2"/>
  <c r="H64" i="2"/>
  <c r="H63" i="2" s="1"/>
  <c r="J140" i="2" l="1"/>
  <c r="L140" i="2"/>
  <c r="H148" i="2" l="1"/>
  <c r="H61" i="2"/>
  <c r="H60" i="2" s="1"/>
  <c r="H67" i="2"/>
  <c r="H66" i="2" s="1"/>
  <c r="J37" i="2"/>
  <c r="L37" i="2"/>
  <c r="J205" i="2"/>
  <c r="J204" i="2" s="1"/>
  <c r="L205" i="2"/>
  <c r="L204" i="2" s="1"/>
  <c r="H205" i="2"/>
  <c r="H204" i="2" s="1"/>
  <c r="J147" i="2"/>
  <c r="L147" i="2"/>
  <c r="H147" i="2" l="1"/>
  <c r="J166" i="2" l="1"/>
  <c r="K166" i="2"/>
  <c r="L166" i="2"/>
  <c r="M166" i="2"/>
  <c r="H167" i="2" l="1"/>
  <c r="H166" i="2" s="1"/>
  <c r="L51" i="2" l="1"/>
  <c r="J51" i="2"/>
  <c r="H192" i="2" l="1"/>
  <c r="H118" i="2" l="1"/>
  <c r="H117" i="2" s="1"/>
  <c r="H92" i="2"/>
  <c r="L17" i="2" l="1"/>
  <c r="L16" i="2" s="1"/>
  <c r="L15" i="2" s="1"/>
  <c r="L22" i="2"/>
  <c r="L26" i="2"/>
  <c r="L28" i="2"/>
  <c r="L40" i="2"/>
  <c r="L39" i="2" s="1"/>
  <c r="L43" i="2"/>
  <c r="L42" i="2" s="1"/>
  <c r="L33" i="2"/>
  <c r="L47" i="2"/>
  <c r="L54" i="2"/>
  <c r="L56" i="2"/>
  <c r="L70" i="2"/>
  <c r="L69" i="2" s="1"/>
  <c r="L78" i="2"/>
  <c r="L81" i="2"/>
  <c r="L86" i="2"/>
  <c r="L85" i="2" s="1"/>
  <c r="M87" i="2"/>
  <c r="L90" i="2"/>
  <c r="L89" i="2" s="1"/>
  <c r="L88" i="2" s="1"/>
  <c r="L96" i="2"/>
  <c r="L95" i="2" s="1"/>
  <c r="L99" i="2"/>
  <c r="L98" i="2" s="1"/>
  <c r="L104" i="2"/>
  <c r="L103" i="2" s="1"/>
  <c r="L107" i="2"/>
  <c r="L108" i="2"/>
  <c r="L114" i="2"/>
  <c r="L122" i="2"/>
  <c r="L121" i="2" s="1"/>
  <c r="L120" i="2" s="1"/>
  <c r="L126" i="2"/>
  <c r="L125" i="2" s="1"/>
  <c r="L124" i="2" s="1"/>
  <c r="L131" i="2"/>
  <c r="L130" i="2" s="1"/>
  <c r="L133" i="2"/>
  <c r="L136" i="2"/>
  <c r="L135" i="2" s="1"/>
  <c r="L150" i="2"/>
  <c r="L139" i="2" s="1"/>
  <c r="L151" i="2"/>
  <c r="L155" i="2"/>
  <c r="L154" i="2" s="1"/>
  <c r="L158" i="2"/>
  <c r="L157" i="2" s="1"/>
  <c r="L161" i="2"/>
  <c r="L160" i="2" s="1"/>
  <c r="L172" i="2"/>
  <c r="L171" i="2" s="1"/>
  <c r="L175" i="2"/>
  <c r="L174" i="2" s="1"/>
  <c r="L178" i="2"/>
  <c r="L182" i="2"/>
  <c r="L185" i="2"/>
  <c r="L189" i="2"/>
  <c r="L192" i="2"/>
  <c r="L196" i="2"/>
  <c r="L198" i="2"/>
  <c r="L200" i="2"/>
  <c r="L207" i="2"/>
  <c r="L208" i="2"/>
  <c r="L210" i="2"/>
  <c r="L211" i="2"/>
  <c r="L215" i="2"/>
  <c r="L214" i="2" s="1"/>
  <c r="L213" i="2" s="1"/>
  <c r="L216" i="2"/>
  <c r="L220" i="2"/>
  <c r="L219" i="2" s="1"/>
  <c r="L218" i="2" s="1"/>
  <c r="L221" i="2"/>
  <c r="J17" i="2"/>
  <c r="J16" i="2" s="1"/>
  <c r="J15" i="2" s="1"/>
  <c r="J22" i="2"/>
  <c r="J26" i="2"/>
  <c r="J28" i="2"/>
  <c r="J40" i="2"/>
  <c r="J39" i="2" s="1"/>
  <c r="J43" i="2"/>
  <c r="J42" i="2" s="1"/>
  <c r="J33" i="2"/>
  <c r="J47" i="2"/>
  <c r="J54" i="2"/>
  <c r="J56" i="2"/>
  <c r="J70" i="2"/>
  <c r="J69" i="2" s="1"/>
  <c r="J78" i="2"/>
  <c r="J81" i="2"/>
  <c r="J86" i="2"/>
  <c r="J85" i="2" s="1"/>
  <c r="K87" i="2"/>
  <c r="J90" i="2"/>
  <c r="J89" i="2" s="1"/>
  <c r="J88" i="2" s="1"/>
  <c r="J96" i="2"/>
  <c r="J95" i="2" s="1"/>
  <c r="J99" i="2"/>
  <c r="J98" i="2" s="1"/>
  <c r="J104" i="2"/>
  <c r="J103" i="2" s="1"/>
  <c r="J107" i="2"/>
  <c r="J108" i="2"/>
  <c r="J114" i="2"/>
  <c r="J122" i="2"/>
  <c r="J121" i="2" s="1"/>
  <c r="J120" i="2" s="1"/>
  <c r="J126" i="2"/>
  <c r="J125" i="2" s="1"/>
  <c r="J124" i="2" s="1"/>
  <c r="J131" i="2"/>
  <c r="J130" i="2" s="1"/>
  <c r="J133" i="2"/>
  <c r="J136" i="2"/>
  <c r="J135" i="2" s="1"/>
  <c r="J150" i="2"/>
  <c r="J139" i="2" s="1"/>
  <c r="J151" i="2"/>
  <c r="J155" i="2"/>
  <c r="J154" i="2" s="1"/>
  <c r="J158" i="2"/>
  <c r="J157" i="2" s="1"/>
  <c r="J161" i="2"/>
  <c r="J160" i="2" s="1"/>
  <c r="J172" i="2"/>
  <c r="J171" i="2" s="1"/>
  <c r="J175" i="2"/>
  <c r="J174" i="2" s="1"/>
  <c r="J178" i="2"/>
  <c r="J182" i="2"/>
  <c r="J185" i="2"/>
  <c r="J189" i="2"/>
  <c r="J192" i="2"/>
  <c r="J196" i="2"/>
  <c r="J198" i="2"/>
  <c r="J200" i="2"/>
  <c r="J207" i="2"/>
  <c r="J208" i="2"/>
  <c r="J210" i="2"/>
  <c r="J211" i="2"/>
  <c r="J215" i="2"/>
  <c r="J214" i="2" s="1"/>
  <c r="J213" i="2" s="1"/>
  <c r="J216" i="2"/>
  <c r="J220" i="2"/>
  <c r="J219" i="2" s="1"/>
  <c r="J218" i="2" s="1"/>
  <c r="J221" i="2"/>
  <c r="I87" i="2"/>
  <c r="J153" i="2" l="1"/>
  <c r="L94" i="2"/>
  <c r="J129" i="2"/>
  <c r="L129" i="2"/>
  <c r="J94" i="2"/>
  <c r="J46" i="2"/>
  <c r="J45" i="2" s="1"/>
  <c r="L46" i="2"/>
  <c r="L45" i="2" s="1"/>
  <c r="L32" i="2"/>
  <c r="J32" i="2"/>
  <c r="J102" i="2"/>
  <c r="J77" i="2"/>
  <c r="J76" i="2" s="1"/>
  <c r="L21" i="2"/>
  <c r="L20" i="2" s="1"/>
  <c r="J21" i="2"/>
  <c r="J20" i="2" s="1"/>
  <c r="L77" i="2"/>
  <c r="M77" i="2" s="1"/>
  <c r="L102" i="2"/>
  <c r="L111" i="2"/>
  <c r="J111" i="2"/>
  <c r="J177" i="2"/>
  <c r="L177" i="2"/>
  <c r="J184" i="2"/>
  <c r="L184" i="2"/>
  <c r="J191" i="2"/>
  <c r="L191" i="2"/>
  <c r="M85" i="2"/>
  <c r="L84" i="2"/>
  <c r="K85" i="2"/>
  <c r="J84" i="2"/>
  <c r="J14" i="2" l="1"/>
  <c r="L14" i="2"/>
  <c r="L170" i="2"/>
  <c r="J170" i="2"/>
  <c r="J169" i="2" s="1"/>
  <c r="J101" i="2"/>
  <c r="L101" i="2"/>
  <c r="L128" i="2"/>
  <c r="J128" i="2"/>
  <c r="K77" i="2"/>
  <c r="L76" i="2"/>
  <c r="M76" i="2" s="1"/>
  <c r="L169" i="2"/>
  <c r="L83" i="2"/>
  <c r="M84" i="2"/>
  <c r="K76" i="2"/>
  <c r="J75" i="2"/>
  <c r="K75" i="2" s="1"/>
  <c r="J83" i="2"/>
  <c r="K84" i="2"/>
  <c r="H111" i="2"/>
  <c r="L75" i="2" l="1"/>
  <c r="M75" i="2" s="1"/>
  <c r="M223" i="2" s="1"/>
  <c r="J223" i="2"/>
  <c r="J225" i="2" s="1"/>
  <c r="K223" i="2"/>
  <c r="L223" i="2" l="1"/>
  <c r="L225" i="2" s="1"/>
  <c r="H99" i="2"/>
  <c r="H98" i="2" s="1"/>
  <c r="H70" i="2" l="1"/>
  <c r="H69" i="2" s="1"/>
  <c r="H198" i="2" l="1"/>
  <c r="H182" i="2"/>
  <c r="H158" i="2"/>
  <c r="H157" i="2" s="1"/>
  <c r="H37" i="2"/>
  <c r="H54" i="2"/>
  <c r="H200" i="2" l="1"/>
  <c r="H185" i="2"/>
  <c r="H56" i="2" l="1"/>
  <c r="H189" i="2" l="1"/>
  <c r="H136" i="2"/>
  <c r="H126" i="2" l="1"/>
  <c r="H125" i="2" l="1"/>
  <c r="H124" i="2" l="1"/>
  <c r="H221" i="2" l="1"/>
  <c r="H216" i="2"/>
  <c r="H211" i="2"/>
  <c r="H208" i="2"/>
  <c r="H196" i="2"/>
  <c r="H184" i="2"/>
  <c r="H178" i="2"/>
  <c r="H175" i="2"/>
  <c r="H174" i="2" s="1"/>
  <c r="H172" i="2"/>
  <c r="H171" i="2" s="1"/>
  <c r="H161" i="2"/>
  <c r="H160" i="2" s="1"/>
  <c r="H155" i="2"/>
  <c r="H122" i="2"/>
  <c r="H121" i="2" s="1"/>
  <c r="H120" i="2" s="1"/>
  <c r="H151" i="2"/>
  <c r="H135" i="2"/>
  <c r="H131" i="2"/>
  <c r="H130" i="2" s="1"/>
  <c r="H96" i="2"/>
  <c r="H95" i="2" s="1"/>
  <c r="H94" i="2" s="1"/>
  <c r="H108" i="2"/>
  <c r="H104" i="2"/>
  <c r="H103" i="2" s="1"/>
  <c r="H90" i="2"/>
  <c r="H89" i="2" s="1"/>
  <c r="H88" i="2" s="1"/>
  <c r="H86" i="2"/>
  <c r="H85" i="2" s="1"/>
  <c r="I85" i="2" s="1"/>
  <c r="H81" i="2"/>
  <c r="H78" i="2"/>
  <c r="H51" i="2"/>
  <c r="H47" i="2"/>
  <c r="H33" i="2"/>
  <c r="H32" i="2" s="1"/>
  <c r="H28" i="2"/>
  <c r="H26" i="2"/>
  <c r="H22" i="2"/>
  <c r="H17" i="2"/>
  <c r="H16" i="2" s="1"/>
  <c r="H46" i="2" l="1"/>
  <c r="H45" i="2" s="1"/>
  <c r="H154" i="2"/>
  <c r="H153" i="2" s="1"/>
  <c r="H191" i="2"/>
  <c r="H177" i="2"/>
  <c r="H77" i="2"/>
  <c r="I77" i="2" s="1"/>
  <c r="H21" i="2"/>
  <c r="H20" i="2" s="1"/>
  <c r="H150" i="2" l="1"/>
  <c r="H139" i="2" s="1"/>
  <c r="H133" i="2" l="1"/>
  <c r="H129" i="2" s="1"/>
  <c r="H107" i="2" l="1"/>
  <c r="H43" i="2"/>
  <c r="H42" i="2" s="1"/>
  <c r="H40" i="2"/>
  <c r="H39" i="2" s="1"/>
  <c r="H102" i="2" l="1"/>
  <c r="H101" i="2" s="1"/>
  <c r="H220" i="2" l="1"/>
  <c r="H219" i="2" s="1"/>
  <c r="H215" i="2"/>
  <c r="H214" i="2" s="1"/>
  <c r="H213" i="2" s="1"/>
  <c r="H210" i="2"/>
  <c r="H207" i="2"/>
  <c r="H15" i="2"/>
  <c r="H14" i="2" s="1"/>
  <c r="H170" i="2" l="1"/>
  <c r="H218" i="2"/>
  <c r="H84" i="2"/>
  <c r="I84" i="2" s="1"/>
  <c r="H76" i="2"/>
  <c r="I76" i="2" s="1"/>
  <c r="H169" i="2" l="1"/>
  <c r="H75" i="2"/>
  <c r="H83" i="2"/>
  <c r="H128" i="2"/>
  <c r="H223" i="2" l="1"/>
  <c r="H225" i="2" s="1"/>
  <c r="I75" i="2"/>
  <c r="I223" i="2" s="1"/>
</calcChain>
</file>

<file path=xl/sharedStrings.xml><?xml version="1.0" encoding="utf-8"?>
<sst xmlns="http://schemas.openxmlformats.org/spreadsheetml/2006/main" count="678" uniqueCount="164">
  <si>
    <t xml:space="preserve">                 к решению Совета депутатов</t>
  </si>
  <si>
    <t>городского поселения Игрим</t>
  </si>
  <si>
    <t>в тыс.руб.</t>
  </si>
  <si>
    <t>Наименование показателя</t>
  </si>
  <si>
    <t>ППП</t>
  </si>
  <si>
    <t>РЗ</t>
  </si>
  <si>
    <t>ПР</t>
  </si>
  <si>
    <t>ЦСР</t>
  </si>
  <si>
    <t>ВР</t>
  </si>
  <si>
    <t>Сумма</t>
  </si>
  <si>
    <t>в т.ч. за счет субвенций</t>
  </si>
  <si>
    <t>Администрация городского поселения Игрим</t>
  </si>
  <si>
    <t>00</t>
  </si>
  <si>
    <t>000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</si>
  <si>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</si>
  <si>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</si>
  <si>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</si>
  <si>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</si>
  <si>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</si>
  <si>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Иные выплаты персоналу государственных (муниципальных) органов, за исключением фонда оплаты труда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</si>
  <si>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</si>
  <si>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</si>
  <si>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</si>
  <si>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</si>
  <si>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обеспечение деятельности подведомственных учреждений</t>
  </si>
  <si>
    <t xml:space="preserve"> Прочие мероприятия органов муниципальной власти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</si>
  <si>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</si>
  <si>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</si>
  <si>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учета, на территории где отсутствуют военные комиссариаты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</si>
  <si>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</si>
  <si>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</si>
  <si>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</si>
  <si>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Иные выплаты населению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</si>
  <si>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</si>
  <si>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</si>
  <si>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</t>
  </si>
  <si>
    <t>Общеэкономические вопросы</t>
  </si>
  <si>
    <t>01</t>
  </si>
  <si>
    <t>Расходы местного бюджета на софинансирвоание муниципальной программы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</si>
  <si>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</si>
  <si>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</si>
  <si>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</si>
  <si>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</si>
  <si>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</si>
  <si>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</si>
  <si>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Услуги в области информационных технологий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</si>
  <si>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</si>
  <si>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</si>
  <si>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</si>
  <si>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</si>
  <si>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</si>
  <si>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Закупка товаров, работ, услуг в целях капитального ремонта государственного(муницципального) имущества.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</si>
  <si>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</si>
  <si>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</si>
  <si>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</si>
  <si>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</si>
  <si>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</si>
  <si>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Пособия, компенсации и иные социальные выплаты гражданам, кроме публичных нормативных обязательств</t>
  </si>
  <si>
    <t>ФИЗИЧЕСКАЯ КУЛЬТУРА И СПОРТ</t>
  </si>
  <si>
    <t xml:space="preserve">Физическая культура </t>
  </si>
  <si>
    <t>11</t>
  </si>
  <si>
    <t>ИТОГО РАСХОДОВ</t>
  </si>
  <si>
    <t>Уплата иных платежей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</si>
  <si>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</si>
  <si>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Фонд оплаты труда государственных (муниципальных) органов</t>
  </si>
  <si>
    <t>Уплата прочих налогов, сборов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</si>
  <si>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</si>
  <si>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</t>
  </si>
  <si>
    <t>Обеспечение деятельности финансовых, налоговых и таможенных органов и органов (финансово-бюджетного) надзора</t>
  </si>
  <si>
    <t>Реализация мероприятий (в случае если не предусмотрено по обособленным направлениям расходов)</t>
  </si>
  <si>
    <t>5000151180</t>
  </si>
  <si>
    <t xml:space="preserve">Фонд оплаты труда государственных (муниципальных) органов 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</si>
  <si>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</si>
  <si>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</si>
  <si>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</si>
  <si>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</si>
  <si>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</si>
  <si>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2200399990</t>
  </si>
  <si>
    <t xml:space="preserve">Субсидии на модернизацию общедоступных муниципальных библиотек в рамках  подпрограммы "Обеспечение прав граждан на доступ к культурным ценностям и информации" </t>
  </si>
  <si>
    <t>Расходы на обеспечение деятельности (оказание услуг)муниципальных учреждений</t>
  </si>
  <si>
    <t>0000000000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</si>
  <si>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</si>
  <si>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</si>
  <si>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</si>
  <si>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</si>
  <si>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</si>
  <si>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</si>
  <si>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</si>
  <si>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</si>
  <si>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</si>
  <si>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Уплата налога н имущество организаций и земельного налога</t>
  </si>
  <si>
    <t>Расходы на выплаты персоналу казенных учреждений</t>
  </si>
  <si>
    <t>Фонд оплаты труда  учреждений</t>
  </si>
  <si>
    <t>Иные межбюджетные трансферты</t>
  </si>
  <si>
    <t>Исполнение судебных актов</t>
  </si>
  <si>
    <t>Исполнение судебных актов Российской Федерации и мировых соглашений по возмещению вреда,  причиненного в результате незаконных действий (бездействий) органов государственной власти (государственных органов) органов местного самоуправления либо должностных лиц этих органов, а также в результате деятельности учреждений</t>
  </si>
  <si>
    <t>Закупка товаров, работ,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</si>
  <si>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5000122030</t>
  </si>
  <si>
    <t>Условно утверждаемые расходы</t>
  </si>
  <si>
    <t>Субсидии некоммерческим организациям (за исключением
государственных (муниципальных) учреждений)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</si>
  <si>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</si>
  <si>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Расходы местного бюджета на софинансирование субсидии  для создания условий для деятельности народных дружин</t>
  </si>
  <si>
    <t>Глава муниципального образования</t>
  </si>
  <si>
    <t>Прочие мероприятия органов муниципальной власти</t>
  </si>
  <si>
    <t>Прочая закупка товаров, работ и услуг</t>
  </si>
  <si>
    <t>2019 год</t>
  </si>
  <si>
    <t>2020 год</t>
  </si>
  <si>
    <t>2021 год</t>
  </si>
  <si>
    <t>Межбюджетные трансферты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</si>
  <si>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</si>
  <si>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на развитие сферы культуры в муниципальных образованиях Ханты-Мансийского автономного округа - Югры</t>
  </si>
  <si>
    <t>6410102030</t>
  </si>
  <si>
    <t>6420102040</t>
  </si>
  <si>
    <t>6420102400</t>
  </si>
  <si>
    <t>5000489020</t>
  </si>
  <si>
    <t>6710199990</t>
  </si>
  <si>
    <t>6420100590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</si>
  <si>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</si>
  <si>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</si>
  <si>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</si>
  <si>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</si>
  <si>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</si>
  <si>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</si>
  <si>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66101D9300</t>
  </si>
  <si>
    <t>6710220030</t>
  </si>
  <si>
    <t>6610282300</t>
  </si>
  <si>
    <t>Субсидии  для создания условий для деятельности народных дружин</t>
  </si>
  <si>
    <t>66102S2300</t>
  </si>
  <si>
    <t>6810185060</t>
  </si>
  <si>
    <t>68101S5060</t>
  </si>
  <si>
    <t>6910161100</t>
  </si>
  <si>
    <t>6910189020</t>
  </si>
  <si>
    <t>6910199990</t>
  </si>
  <si>
    <t>6920299990</t>
  </si>
  <si>
    <t>7010120070</t>
  </si>
  <si>
    <t>7100199990</t>
  </si>
  <si>
    <t>7210161100</t>
  </si>
  <si>
    <t>7210199990</t>
  </si>
  <si>
    <t>7220199990</t>
  </si>
  <si>
    <t>Иные бюджетные ассигнования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</si>
  <si>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</si>
  <si>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</si>
  <si>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</si>
  <si>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7220182591</t>
  </si>
  <si>
    <t>2200199990</t>
  </si>
  <si>
    <t>2200299990</t>
  </si>
  <si>
    <t>7310100590</t>
  </si>
  <si>
    <t>7310200590</t>
  </si>
  <si>
    <t>7320100590</t>
  </si>
  <si>
    <t>731А182520</t>
  </si>
  <si>
    <t>6620199990</t>
  </si>
  <si>
    <t>6630199990</t>
  </si>
  <si>
    <t>7410199990</t>
  </si>
  <si>
    <t>Ведомственная структура расходов бюджета городского поселения Игрим на плановый период 2020-2021  годов</t>
  </si>
  <si>
    <t>"Приложение № 12</t>
  </si>
  <si>
    <t>Субсидии на содействие развитию исторических и иных местных традиций</t>
  </si>
  <si>
    <t>2910182420</t>
  </si>
  <si>
    <t>Расходы на софинансирование субсидии на содействие развитию исторических и иных местных традиций</t>
  </si>
  <si>
    <t>29101S2420</t>
  </si>
  <si>
    <t>КУЛЬТУРАЮ, КИНЕМАТОГРАФИЯ</t>
  </si>
  <si>
    <t>тыс.руб.</t>
  </si>
  <si>
    <t xml:space="preserve">от 24.12.2018 г.  № 30 </t>
  </si>
  <si>
    <t>Приложение № 12</t>
  </si>
  <si>
    <t xml:space="preserve">от 28.05.2019 г.  № 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</si>
</sst>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0"/>
    <numFmt numFmtId="165" formatCode="00;;"/>
    <numFmt numFmtId="166" formatCode="0000000"/>
    <numFmt numFmtId="167" formatCode="000;;"/>
    <numFmt numFmtId="168" formatCode="#,##0.0;[Red]\-#,##0.0;0.0"/>
    <numFmt numFmtId="169" formatCode="000"/>
    <numFmt numFmtId="170" formatCode="#,##0.0_ ;[Red]\-#,##0.0\ "/>
    <numFmt numFmtId="171" formatCode="?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4" fillId="0" borderId="0" xfId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0" fontId="5" fillId="0" borderId="0" xfId="0" applyFont="1" applyFill="1" applyAlignment="1">
      <alignment horizontal="right"/>
    </xf>
    <xf numFmtId="0" fontId="4" fillId="0" borderId="0" xfId="1" applyFont="1" applyFill="1"/>
    <xf numFmtId="0" fontId="5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Fill="1" applyAlignment="1">
      <alignment vertical="center"/>
    </xf>
    <xf numFmtId="0" fontId="4" fillId="0" borderId="0" xfId="1" applyNumberFormat="1" applyFont="1" applyFill="1" applyBorder="1" applyAlignment="1" applyProtection="1">
      <alignment vertical="center"/>
      <protection hidden="1"/>
    </xf>
    <xf numFmtId="170" fontId="4" fillId="0" borderId="0" xfId="1" applyNumberFormat="1" applyFont="1" applyFill="1"/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/>
    <xf numFmtId="0" fontId="4" fillId="0" borderId="0" xfId="1" applyFont="1" applyFill="1" applyAlignment="1" applyProtection="1">
      <alignment horizontal="center" vertical="center"/>
      <protection hidden="1"/>
    </xf>
    <xf numFmtId="0" fontId="5" fillId="0" borderId="0" xfId="1" applyFont="1" applyFill="1" applyAlignment="1">
      <alignment horizontal="right"/>
    </xf>
    <xf numFmtId="17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/>
      <protection hidden="1"/>
    </xf>
    <xf numFmtId="0" fontId="4" fillId="0" borderId="1" xfId="1" applyFont="1" applyFill="1" applyBorder="1"/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169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vertical="center"/>
    </xf>
    <xf numFmtId="170" fontId="4" fillId="0" borderId="1" xfId="1" applyNumberFormat="1" applyFont="1" applyFill="1" applyBorder="1" applyAlignment="1" applyProtection="1">
      <protection hidden="1"/>
    </xf>
    <xf numFmtId="171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49" fontId="4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7"/>
  <sheetViews>
    <sheetView tabSelected="1" topLeftCell="D106" zoomScale="140" zoomScaleNormal="140" workbookViewId="0">
      <selection activeCell="J124" sqref="J124"/>
    </sheetView>
  </sheetViews>
  <sheetFormatPr defaultColWidth="11.140625" defaultRowHeight="12" x14ac:dyDescent="0.2"/>
  <cols>
    <col min="1" max="1" width="2.42578125" style="4" customWidth="1"/>
    <col min="2" max="2" width="51.5703125" style="4" customWidth="1"/>
    <col min="3" max="3" width="4.7109375" style="17" customWidth="1"/>
    <col min="4" max="4" width="5.85546875" style="17" customWidth="1"/>
    <col min="5" max="5" width="6.42578125" style="17" customWidth="1"/>
    <col min="6" max="6" width="10.85546875" style="18" customWidth="1"/>
    <col min="7" max="7" width="5" style="4" customWidth="1"/>
    <col min="8" max="8" width="9.5703125" style="4" hidden="1" customWidth="1"/>
    <col min="9" max="9" width="7.7109375" style="4" hidden="1" customWidth="1"/>
    <col min="10" max="10" width="11.140625" style="4" customWidth="1"/>
    <col min="11" max="11" width="9.7109375" style="4" customWidth="1"/>
    <col min="12" max="12" width="11.140625" style="4" customWidth="1"/>
    <col min="13" max="13" width="9.5703125" style="4" customWidth="1"/>
    <col min="14" max="16384" width="11.140625" style="4"/>
  </cols>
  <sheetData>
    <row r="1" spans="1:13" x14ac:dyDescent="0.2">
      <c r="M1" s="3" t="s">
        <v>162</v>
      </c>
    </row>
    <row r="2" spans="1:13" x14ac:dyDescent="0.2">
      <c r="M2" s="3" t="s">
        <v>0</v>
      </c>
    </row>
    <row r="3" spans="1:13" x14ac:dyDescent="0.2">
      <c r="M3" s="3" t="s">
        <v>1</v>
      </c>
    </row>
    <row r="4" spans="1:13" x14ac:dyDescent="0.2">
      <c r="M4" s="20" t="s">
        <v>163</v>
      </c>
    </row>
    <row r="5" spans="1:13" s="1" customFormat="1" ht="12.75" customHeight="1" x14ac:dyDescent="0.2">
      <c r="C5" s="19"/>
      <c r="F5" s="2"/>
      <c r="M5" s="3" t="s">
        <v>154</v>
      </c>
    </row>
    <row r="6" spans="1:13" s="1" customFormat="1" ht="12.75" customHeight="1" x14ac:dyDescent="0.2">
      <c r="C6" s="19"/>
      <c r="F6" s="2"/>
      <c r="M6" s="3" t="s">
        <v>0</v>
      </c>
    </row>
    <row r="7" spans="1:13" s="1" customFormat="1" ht="12.75" customHeight="1" x14ac:dyDescent="0.2">
      <c r="C7" s="19"/>
      <c r="F7" s="2"/>
      <c r="M7" s="3" t="s">
        <v>1</v>
      </c>
    </row>
    <row r="8" spans="1:13" s="1" customFormat="1" ht="12.75" customHeight="1" x14ac:dyDescent="0.2">
      <c r="C8" s="19"/>
      <c r="F8" s="2"/>
      <c r="M8" s="20" t="s">
        <v>161</v>
      </c>
    </row>
    <row r="9" spans="1:13" ht="31.5" customHeight="1" x14ac:dyDescent="0.25">
      <c r="B9" s="47" t="s">
        <v>153</v>
      </c>
      <c r="C9" s="47"/>
      <c r="D9" s="47"/>
      <c r="E9" s="47"/>
      <c r="F9" s="47"/>
      <c r="G9" s="47"/>
      <c r="H9" s="47"/>
      <c r="I9" s="47"/>
      <c r="J9" s="5"/>
      <c r="K9" s="5"/>
      <c r="L9" s="5"/>
    </row>
    <row r="10" spans="1:13" ht="11.25" customHeight="1" x14ac:dyDescent="0.2">
      <c r="A10" s="6"/>
      <c r="B10" s="6"/>
      <c r="C10" s="7"/>
      <c r="D10" s="8"/>
      <c r="E10" s="9"/>
      <c r="F10" s="10"/>
      <c r="G10" s="11"/>
      <c r="H10" s="12" t="s">
        <v>2</v>
      </c>
      <c r="M10" s="4" t="s">
        <v>160</v>
      </c>
    </row>
    <row r="11" spans="1:13" s="14" customFormat="1" ht="33" customHeight="1" x14ac:dyDescent="0.25">
      <c r="A11" s="13"/>
      <c r="B11" s="22" t="s">
        <v>3</v>
      </c>
      <c r="C11" s="22" t="s">
        <v>4</v>
      </c>
      <c r="D11" s="22" t="s">
        <v>5</v>
      </c>
      <c r="E11" s="22" t="s">
        <v>6</v>
      </c>
      <c r="F11" s="23" t="s">
        <v>7</v>
      </c>
      <c r="G11" s="22" t="s">
        <v>8</v>
      </c>
      <c r="H11" s="24" t="s">
        <v>9</v>
      </c>
      <c r="I11" s="24" t="s">
        <v>10</v>
      </c>
      <c r="J11" s="24" t="s">
        <v>9</v>
      </c>
      <c r="K11" s="24" t="s">
        <v>10</v>
      </c>
      <c r="L11" s="24" t="s">
        <v>9</v>
      </c>
      <c r="M11" s="24" t="s">
        <v>10</v>
      </c>
    </row>
    <row r="12" spans="1:13" ht="11.25" customHeight="1" x14ac:dyDescent="0.2">
      <c r="A12" s="6"/>
      <c r="B12" s="25"/>
      <c r="C12" s="22"/>
      <c r="D12" s="22"/>
      <c r="E12" s="22"/>
      <c r="F12" s="26"/>
      <c r="G12" s="25"/>
      <c r="H12" s="24" t="s">
        <v>105</v>
      </c>
      <c r="I12" s="24"/>
      <c r="J12" s="24" t="s">
        <v>106</v>
      </c>
      <c r="K12" s="24"/>
      <c r="L12" s="24" t="s">
        <v>107</v>
      </c>
      <c r="M12" s="24"/>
    </row>
    <row r="13" spans="1:13" x14ac:dyDescent="0.2">
      <c r="A13" s="11"/>
      <c r="B13" s="27" t="s">
        <v>11</v>
      </c>
      <c r="C13" s="22">
        <v>650</v>
      </c>
      <c r="D13" s="23" t="s">
        <v>12</v>
      </c>
      <c r="E13" s="23" t="s">
        <v>12</v>
      </c>
      <c r="F13" s="23" t="s">
        <v>80</v>
      </c>
      <c r="G13" s="23" t="s">
        <v>13</v>
      </c>
      <c r="H13" s="28"/>
      <c r="I13" s="28"/>
      <c r="J13" s="28"/>
      <c r="K13" s="28"/>
      <c r="L13" s="28"/>
      <c r="M13" s="28"/>
    </row>
    <row r="14" spans="1:13" x14ac:dyDescent="0.2">
      <c r="A14" s="11"/>
      <c r="B14" s="29" t="s">
        <v>14</v>
      </c>
      <c r="C14" s="30">
        <v>650</v>
      </c>
      <c r="D14" s="31">
        <v>1</v>
      </c>
      <c r="E14" s="23" t="s">
        <v>12</v>
      </c>
      <c r="F14" s="23" t="s">
        <v>15</v>
      </c>
      <c r="G14" s="32" t="s">
        <v>15</v>
      </c>
      <c r="H14" s="33">
        <f>H15+H20+H39+H42+H45</f>
        <v>56018.600000000006</v>
      </c>
      <c r="I14" s="33"/>
      <c r="J14" s="33">
        <f t="shared" ref="J14:L14" si="0">J15+J20+J39+J42+J45</f>
        <v>26844.799999999999</v>
      </c>
      <c r="K14" s="33"/>
      <c r="L14" s="33">
        <f t="shared" si="0"/>
        <v>52058.8</v>
      </c>
      <c r="M14" s="33"/>
    </row>
    <row r="15" spans="1:13" ht="24" x14ac:dyDescent="0.2">
      <c r="A15" s="11"/>
      <c r="B15" s="29" t="s">
        <v>16</v>
      </c>
      <c r="C15" s="30">
        <v>650</v>
      </c>
      <c r="D15" s="31">
        <v>1</v>
      </c>
      <c r="E15" s="31">
        <v>2</v>
      </c>
      <c r="F15" s="23"/>
      <c r="G15" s="32" t="s">
        <v>15</v>
      </c>
      <c r="H15" s="33">
        <f>H16</f>
        <v>2036.3</v>
      </c>
      <c r="I15" s="33"/>
      <c r="J15" s="33">
        <f>J16</f>
        <v>1456.3</v>
      </c>
      <c r="K15" s="33"/>
      <c r="L15" s="33">
        <f>L16</f>
        <v>2036.3</v>
      </c>
      <c r="M15" s="33"/>
    </row>
    <row r="16" spans="1:13" x14ac:dyDescent="0.2">
      <c r="A16" s="11"/>
      <c r="B16" s="34" t="s">
        <v>102</v>
      </c>
      <c r="C16" s="30">
        <v>650</v>
      </c>
      <c r="D16" s="31">
        <v>1</v>
      </c>
      <c r="E16" s="31">
        <v>2</v>
      </c>
      <c r="F16" s="23" t="s">
        <v>111</v>
      </c>
      <c r="G16" s="32" t="s">
        <v>15</v>
      </c>
      <c r="H16" s="33">
        <f>H17</f>
        <v>2036.3</v>
      </c>
      <c r="I16" s="33"/>
      <c r="J16" s="33">
        <f>J17</f>
        <v>1456.3</v>
      </c>
      <c r="K16" s="33"/>
      <c r="L16" s="33">
        <f>L17</f>
        <v>2036.3</v>
      </c>
      <c r="M16" s="33"/>
    </row>
    <row r="17" spans="1:13" ht="24" x14ac:dyDescent="0.2">
      <c r="A17" s="11"/>
      <c r="B17" s="29" t="s">
        <v>82</v>
      </c>
      <c r="C17" s="30">
        <v>650</v>
      </c>
      <c r="D17" s="31">
        <v>1</v>
      </c>
      <c r="E17" s="31">
        <v>2</v>
      </c>
      <c r="F17" s="23" t="s">
        <v>111</v>
      </c>
      <c r="G17" s="32" t="s">
        <v>83</v>
      </c>
      <c r="H17" s="33">
        <f>H18+H19</f>
        <v>2036.3</v>
      </c>
      <c r="I17" s="33"/>
      <c r="J17" s="33">
        <f>J18+J19</f>
        <v>1456.3</v>
      </c>
      <c r="K17" s="33"/>
      <c r="L17" s="33">
        <f>L18+L19</f>
        <v>2036.3</v>
      </c>
      <c r="M17" s="33"/>
    </row>
    <row r="18" spans="1:13" ht="14.25" customHeight="1" x14ac:dyDescent="0.2">
      <c r="A18" s="11"/>
      <c r="B18" s="35" t="s">
        <v>64</v>
      </c>
      <c r="C18" s="30">
        <v>650</v>
      </c>
      <c r="D18" s="31">
        <v>1</v>
      </c>
      <c r="E18" s="31">
        <v>2</v>
      </c>
      <c r="F18" s="23" t="s">
        <v>111</v>
      </c>
      <c r="G18" s="32">
        <v>121</v>
      </c>
      <c r="H18" s="33">
        <v>1564</v>
      </c>
      <c r="I18" s="33"/>
      <c r="J18" s="33">
        <v>1064</v>
      </c>
      <c r="K18" s="33"/>
      <c r="L18" s="33">
        <v>1564</v>
      </c>
      <c r="M18" s="33"/>
    </row>
    <row r="19" spans="1:13" ht="36" x14ac:dyDescent="0.2">
      <c r="A19" s="11"/>
      <c r="B19" s="35" t="s">
        <v>63</v>
      </c>
      <c r="C19" s="30">
        <v>650</v>
      </c>
      <c r="D19" s="31">
        <v>1</v>
      </c>
      <c r="E19" s="31">
        <v>2</v>
      </c>
      <c r="F19" s="23" t="s">
        <v>111</v>
      </c>
      <c r="G19" s="32">
        <v>129</v>
      </c>
      <c r="H19" s="33">
        <v>472.3</v>
      </c>
      <c r="I19" s="33"/>
      <c r="J19" s="33">
        <v>392.3</v>
      </c>
      <c r="K19" s="33"/>
      <c r="L19" s="33">
        <v>472.3</v>
      </c>
      <c r="M19" s="33"/>
    </row>
    <row r="20" spans="1:13" ht="36" x14ac:dyDescent="0.2">
      <c r="A20" s="11"/>
      <c r="B20" s="29" t="s">
        <v>17</v>
      </c>
      <c r="C20" s="30">
        <v>650</v>
      </c>
      <c r="D20" s="31">
        <v>1</v>
      </c>
      <c r="E20" s="31">
        <v>4</v>
      </c>
      <c r="F20" s="23" t="s">
        <v>15</v>
      </c>
      <c r="G20" s="32" t="s">
        <v>15</v>
      </c>
      <c r="H20" s="33">
        <f>H21+H32</f>
        <v>28073.100000000002</v>
      </c>
      <c r="I20" s="33"/>
      <c r="J20" s="33">
        <f t="shared" ref="J20:L20" si="1">J21+J32</f>
        <v>12141.5</v>
      </c>
      <c r="K20" s="33"/>
      <c r="L20" s="33">
        <f t="shared" si="1"/>
        <v>27114.2</v>
      </c>
      <c r="M20" s="33"/>
    </row>
    <row r="21" spans="1:13" x14ac:dyDescent="0.2">
      <c r="A21" s="11"/>
      <c r="B21" s="34" t="s">
        <v>18</v>
      </c>
      <c r="C21" s="30">
        <v>650</v>
      </c>
      <c r="D21" s="31">
        <v>1</v>
      </c>
      <c r="E21" s="31">
        <v>4</v>
      </c>
      <c r="F21" s="23" t="s">
        <v>112</v>
      </c>
      <c r="G21" s="32" t="s">
        <v>15</v>
      </c>
      <c r="H21" s="33">
        <f>H22+H26+H28</f>
        <v>27973.100000000002</v>
      </c>
      <c r="I21" s="33"/>
      <c r="J21" s="33">
        <f>J22+J26+J28</f>
        <v>12141.5</v>
      </c>
      <c r="K21" s="33"/>
      <c r="L21" s="33">
        <f>L22+L26+L28</f>
        <v>27114.2</v>
      </c>
      <c r="M21" s="33"/>
    </row>
    <row r="22" spans="1:13" ht="24" x14ac:dyDescent="0.2">
      <c r="A22" s="11"/>
      <c r="B22" s="29" t="s">
        <v>82</v>
      </c>
      <c r="C22" s="30">
        <v>650</v>
      </c>
      <c r="D22" s="31">
        <v>1</v>
      </c>
      <c r="E22" s="31">
        <v>4</v>
      </c>
      <c r="F22" s="23" t="s">
        <v>112</v>
      </c>
      <c r="G22" s="32" t="s">
        <v>83</v>
      </c>
      <c r="H22" s="33">
        <f>SUM(H23:H25)</f>
        <v>27779</v>
      </c>
      <c r="I22" s="33"/>
      <c r="J22" s="33">
        <f>SUM(J23:J25)</f>
        <v>12029</v>
      </c>
      <c r="K22" s="33"/>
      <c r="L22" s="33">
        <f>SUM(L23:L25)</f>
        <v>27029</v>
      </c>
      <c r="M22" s="33"/>
    </row>
    <row r="23" spans="1:13" x14ac:dyDescent="0.2">
      <c r="A23" s="11"/>
      <c r="B23" s="35" t="s">
        <v>64</v>
      </c>
      <c r="C23" s="30">
        <v>650</v>
      </c>
      <c r="D23" s="31">
        <v>1</v>
      </c>
      <c r="E23" s="31">
        <v>4</v>
      </c>
      <c r="F23" s="23" t="s">
        <v>112</v>
      </c>
      <c r="G23" s="32">
        <v>121</v>
      </c>
      <c r="H23" s="33">
        <v>20759</v>
      </c>
      <c r="I23" s="33"/>
      <c r="J23" s="33">
        <v>10759</v>
      </c>
      <c r="K23" s="33"/>
      <c r="L23" s="33">
        <v>20759</v>
      </c>
      <c r="M23" s="33"/>
    </row>
    <row r="24" spans="1:13" ht="24" hidden="1" x14ac:dyDescent="0.2">
      <c r="A24" s="11"/>
      <c r="B24" s="35" t="s">
        <v>19</v>
      </c>
      <c r="C24" s="30">
        <v>650</v>
      </c>
      <c r="D24" s="31">
        <v>1</v>
      </c>
      <c r="E24" s="31">
        <v>4</v>
      </c>
      <c r="F24" s="23" t="s">
        <v>112</v>
      </c>
      <c r="G24" s="32">
        <v>122</v>
      </c>
      <c r="H24" s="33">
        <v>750</v>
      </c>
      <c r="I24" s="33"/>
      <c r="J24" s="33">
        <v>0</v>
      </c>
      <c r="K24" s="33"/>
      <c r="L24" s="33">
        <v>0</v>
      </c>
      <c r="M24" s="33"/>
    </row>
    <row r="25" spans="1:13" ht="36" x14ac:dyDescent="0.2">
      <c r="A25" s="11"/>
      <c r="B25" s="35" t="s">
        <v>63</v>
      </c>
      <c r="C25" s="30">
        <v>650</v>
      </c>
      <c r="D25" s="31">
        <v>1</v>
      </c>
      <c r="E25" s="31">
        <v>4</v>
      </c>
      <c r="F25" s="23" t="s">
        <v>112</v>
      </c>
      <c r="G25" s="32">
        <v>129</v>
      </c>
      <c r="H25" s="33">
        <v>6270</v>
      </c>
      <c r="I25" s="33"/>
      <c r="J25" s="33">
        <v>1270</v>
      </c>
      <c r="K25" s="33"/>
      <c r="L25" s="33">
        <v>6270</v>
      </c>
      <c r="M25" s="33"/>
    </row>
    <row r="26" spans="1:13" ht="24" x14ac:dyDescent="0.2">
      <c r="A26" s="11"/>
      <c r="B26" s="35" t="s">
        <v>84</v>
      </c>
      <c r="C26" s="36">
        <v>650</v>
      </c>
      <c r="D26" s="31">
        <v>1</v>
      </c>
      <c r="E26" s="31">
        <v>4</v>
      </c>
      <c r="F26" s="23" t="s">
        <v>112</v>
      </c>
      <c r="G26" s="32" t="s">
        <v>85</v>
      </c>
      <c r="H26" s="33">
        <f>H27</f>
        <v>109.7</v>
      </c>
      <c r="I26" s="33"/>
      <c r="J26" s="33">
        <f>J27</f>
        <v>28.1</v>
      </c>
      <c r="K26" s="33"/>
      <c r="L26" s="33">
        <f>L27</f>
        <v>0</v>
      </c>
      <c r="M26" s="33"/>
    </row>
    <row r="27" spans="1:13" x14ac:dyDescent="0.2">
      <c r="A27" s="11"/>
      <c r="B27" s="35" t="s">
        <v>104</v>
      </c>
      <c r="C27" s="30">
        <v>650</v>
      </c>
      <c r="D27" s="31">
        <v>1</v>
      </c>
      <c r="E27" s="31">
        <v>4</v>
      </c>
      <c r="F27" s="23" t="s">
        <v>112</v>
      </c>
      <c r="G27" s="32">
        <v>244</v>
      </c>
      <c r="H27" s="33">
        <v>109.7</v>
      </c>
      <c r="I27" s="33"/>
      <c r="J27" s="33">
        <v>28.1</v>
      </c>
      <c r="K27" s="33"/>
      <c r="L27" s="33">
        <v>0</v>
      </c>
      <c r="M27" s="33"/>
    </row>
    <row r="28" spans="1:13" x14ac:dyDescent="0.2">
      <c r="A28" s="11"/>
      <c r="B28" s="35" t="s">
        <v>86</v>
      </c>
      <c r="C28" s="37">
        <v>650</v>
      </c>
      <c r="D28" s="31">
        <v>1</v>
      </c>
      <c r="E28" s="31">
        <v>4</v>
      </c>
      <c r="F28" s="23" t="s">
        <v>112</v>
      </c>
      <c r="G28" s="32">
        <v>850</v>
      </c>
      <c r="H28" s="33">
        <f>SUM(H29:H31)</f>
        <v>84.4</v>
      </c>
      <c r="I28" s="33"/>
      <c r="J28" s="33">
        <f>SUM(J29:J31)</f>
        <v>84.4</v>
      </c>
      <c r="K28" s="33"/>
      <c r="L28" s="33">
        <f>SUM(L29:L31)</f>
        <v>85.2</v>
      </c>
      <c r="M28" s="33"/>
    </row>
    <row r="29" spans="1:13" ht="12.75" customHeight="1" x14ac:dyDescent="0.2">
      <c r="A29" s="11"/>
      <c r="B29" s="35" t="s">
        <v>90</v>
      </c>
      <c r="C29" s="30">
        <v>650</v>
      </c>
      <c r="D29" s="31">
        <v>1</v>
      </c>
      <c r="E29" s="31">
        <v>4</v>
      </c>
      <c r="F29" s="23" t="s">
        <v>112</v>
      </c>
      <c r="G29" s="32">
        <v>851</v>
      </c>
      <c r="H29" s="33">
        <v>70</v>
      </c>
      <c r="I29" s="33"/>
      <c r="J29" s="33">
        <v>70</v>
      </c>
      <c r="K29" s="33"/>
      <c r="L29" s="33">
        <v>70</v>
      </c>
      <c r="M29" s="33"/>
    </row>
    <row r="30" spans="1:13" ht="12" customHeight="1" x14ac:dyDescent="0.2">
      <c r="A30" s="11"/>
      <c r="B30" s="35" t="s">
        <v>65</v>
      </c>
      <c r="C30" s="30">
        <v>650</v>
      </c>
      <c r="D30" s="31">
        <v>1</v>
      </c>
      <c r="E30" s="31">
        <v>4</v>
      </c>
      <c r="F30" s="23" t="s">
        <v>112</v>
      </c>
      <c r="G30" s="32">
        <v>852</v>
      </c>
      <c r="H30" s="33">
        <v>14.4</v>
      </c>
      <c r="I30" s="33"/>
      <c r="J30" s="33">
        <v>14.4</v>
      </c>
      <c r="K30" s="33"/>
      <c r="L30" s="33">
        <v>15.2</v>
      </c>
      <c r="M30" s="33"/>
    </row>
    <row r="31" spans="1:13" ht="15" hidden="1" customHeight="1" x14ac:dyDescent="0.2">
      <c r="A31" s="11"/>
      <c r="B31" s="35" t="s">
        <v>62</v>
      </c>
      <c r="C31" s="30">
        <v>650</v>
      </c>
      <c r="D31" s="31">
        <v>1</v>
      </c>
      <c r="E31" s="31">
        <v>4</v>
      </c>
      <c r="F31" s="23" t="s">
        <v>112</v>
      </c>
      <c r="G31" s="32">
        <v>853</v>
      </c>
      <c r="H31" s="33"/>
      <c r="I31" s="33"/>
      <c r="J31" s="33"/>
      <c r="K31" s="33"/>
      <c r="L31" s="33"/>
      <c r="M31" s="33"/>
    </row>
    <row r="32" spans="1:13" hidden="1" x14ac:dyDescent="0.2">
      <c r="A32" s="11"/>
      <c r="B32" s="38" t="s">
        <v>25</v>
      </c>
      <c r="C32" s="30">
        <v>650</v>
      </c>
      <c r="D32" s="31">
        <v>1</v>
      </c>
      <c r="E32" s="31">
        <v>4</v>
      </c>
      <c r="F32" s="39" t="s">
        <v>113</v>
      </c>
      <c r="G32" s="32"/>
      <c r="H32" s="33">
        <f>H33+H35+H37</f>
        <v>100</v>
      </c>
      <c r="I32" s="33"/>
      <c r="J32" s="33">
        <f>J33+J35+J37</f>
        <v>0</v>
      </c>
      <c r="K32" s="33"/>
      <c r="L32" s="33">
        <f>L33+L35+L37</f>
        <v>0</v>
      </c>
      <c r="M32" s="33"/>
    </row>
    <row r="33" spans="1:13" ht="24" hidden="1" x14ac:dyDescent="0.2">
      <c r="A33" s="11"/>
      <c r="B33" s="29" t="s">
        <v>82</v>
      </c>
      <c r="C33" s="30">
        <v>650</v>
      </c>
      <c r="D33" s="31">
        <v>1</v>
      </c>
      <c r="E33" s="31">
        <v>4</v>
      </c>
      <c r="F33" s="39" t="s">
        <v>113</v>
      </c>
      <c r="G33" s="32">
        <v>120</v>
      </c>
      <c r="H33" s="33">
        <f>H34</f>
        <v>0</v>
      </c>
      <c r="I33" s="33"/>
      <c r="J33" s="33">
        <f>J34</f>
        <v>0</v>
      </c>
      <c r="K33" s="33"/>
      <c r="L33" s="33">
        <f>L34</f>
        <v>0</v>
      </c>
      <c r="M33" s="33"/>
    </row>
    <row r="34" spans="1:13" ht="24" hidden="1" x14ac:dyDescent="0.2">
      <c r="A34" s="11"/>
      <c r="B34" s="35" t="s">
        <v>19</v>
      </c>
      <c r="C34" s="30">
        <v>650</v>
      </c>
      <c r="D34" s="31">
        <v>1</v>
      </c>
      <c r="E34" s="31">
        <v>4</v>
      </c>
      <c r="F34" s="39" t="s">
        <v>113</v>
      </c>
      <c r="G34" s="32">
        <v>122</v>
      </c>
      <c r="H34" s="33">
        <v>0</v>
      </c>
      <c r="I34" s="33"/>
      <c r="J34" s="33"/>
      <c r="K34" s="33"/>
      <c r="L34" s="33"/>
      <c r="M34" s="33"/>
    </row>
    <row r="35" spans="1:13" ht="24" hidden="1" x14ac:dyDescent="0.2">
      <c r="A35" s="11"/>
      <c r="B35" s="35" t="s">
        <v>84</v>
      </c>
      <c r="C35" s="30">
        <v>650</v>
      </c>
      <c r="D35" s="31">
        <v>1</v>
      </c>
      <c r="E35" s="31">
        <v>4</v>
      </c>
      <c r="F35" s="39" t="s">
        <v>113</v>
      </c>
      <c r="G35" s="32">
        <v>240</v>
      </c>
      <c r="H35" s="33"/>
      <c r="I35" s="33"/>
      <c r="J35" s="33"/>
      <c r="K35" s="33"/>
      <c r="L35" s="33"/>
      <c r="M35" s="33"/>
    </row>
    <row r="36" spans="1:13" hidden="1" x14ac:dyDescent="0.2">
      <c r="A36" s="11"/>
      <c r="B36" s="35" t="s">
        <v>104</v>
      </c>
      <c r="C36" s="30">
        <v>650</v>
      </c>
      <c r="D36" s="31">
        <v>1</v>
      </c>
      <c r="E36" s="31">
        <v>4</v>
      </c>
      <c r="F36" s="39" t="s">
        <v>113</v>
      </c>
      <c r="G36" s="32">
        <v>244</v>
      </c>
      <c r="H36" s="33"/>
      <c r="I36" s="33"/>
      <c r="J36" s="33"/>
      <c r="K36" s="33"/>
      <c r="L36" s="33"/>
      <c r="M36" s="33"/>
    </row>
    <row r="37" spans="1:13" hidden="1" x14ac:dyDescent="0.2">
      <c r="A37" s="11"/>
      <c r="B37" s="35" t="s">
        <v>94</v>
      </c>
      <c r="C37" s="30">
        <v>650</v>
      </c>
      <c r="D37" s="31">
        <v>1</v>
      </c>
      <c r="E37" s="31">
        <v>4</v>
      </c>
      <c r="F37" s="39" t="s">
        <v>113</v>
      </c>
      <c r="G37" s="32">
        <v>830</v>
      </c>
      <c r="H37" s="33">
        <f>H38</f>
        <v>100</v>
      </c>
      <c r="I37" s="33"/>
      <c r="J37" s="33">
        <f t="shared" ref="J37:L37" si="2">J38</f>
        <v>0</v>
      </c>
      <c r="K37" s="33"/>
      <c r="L37" s="33">
        <f t="shared" si="2"/>
        <v>0</v>
      </c>
      <c r="M37" s="33"/>
    </row>
    <row r="38" spans="1:13" ht="72" hidden="1" x14ac:dyDescent="0.2">
      <c r="A38" s="11"/>
      <c r="B38" s="35" t="s">
        <v>95</v>
      </c>
      <c r="C38" s="30">
        <v>650</v>
      </c>
      <c r="D38" s="31">
        <v>1</v>
      </c>
      <c r="E38" s="31">
        <v>4</v>
      </c>
      <c r="F38" s="39" t="s">
        <v>113</v>
      </c>
      <c r="G38" s="32">
        <v>831</v>
      </c>
      <c r="H38" s="33">
        <v>100</v>
      </c>
      <c r="I38" s="33"/>
      <c r="J38" s="33">
        <v>0</v>
      </c>
      <c r="K38" s="33"/>
      <c r="L38" s="33">
        <v>0</v>
      </c>
      <c r="M38" s="33"/>
    </row>
    <row r="39" spans="1:13" ht="24" hidden="1" x14ac:dyDescent="0.2">
      <c r="A39" s="11"/>
      <c r="B39" s="40" t="s">
        <v>68</v>
      </c>
      <c r="C39" s="30">
        <v>650</v>
      </c>
      <c r="D39" s="31">
        <v>1</v>
      </c>
      <c r="E39" s="31">
        <v>6</v>
      </c>
      <c r="F39" s="23"/>
      <c r="G39" s="32"/>
      <c r="H39" s="33">
        <f>H40</f>
        <v>52.9</v>
      </c>
      <c r="I39" s="33"/>
      <c r="J39" s="33">
        <f>J40</f>
        <v>0</v>
      </c>
      <c r="K39" s="33"/>
      <c r="L39" s="33">
        <f>L40</f>
        <v>0</v>
      </c>
      <c r="M39" s="33"/>
    </row>
    <row r="40" spans="1:13" ht="48" hidden="1" x14ac:dyDescent="0.2">
      <c r="A40" s="11"/>
      <c r="B40" s="40" t="s">
        <v>66</v>
      </c>
      <c r="C40" s="30">
        <v>650</v>
      </c>
      <c r="D40" s="31">
        <v>1</v>
      </c>
      <c r="E40" s="31">
        <v>6</v>
      </c>
      <c r="F40" s="23" t="s">
        <v>114</v>
      </c>
      <c r="G40" s="32"/>
      <c r="H40" s="33">
        <f>H41</f>
        <v>52.9</v>
      </c>
      <c r="I40" s="33"/>
      <c r="J40" s="33">
        <f>J41</f>
        <v>0</v>
      </c>
      <c r="K40" s="33"/>
      <c r="L40" s="33">
        <f>L41</f>
        <v>0</v>
      </c>
      <c r="M40" s="33"/>
    </row>
    <row r="41" spans="1:13" x14ac:dyDescent="0.2">
      <c r="A41" s="11"/>
      <c r="B41" s="35" t="s">
        <v>67</v>
      </c>
      <c r="C41" s="30">
        <v>650</v>
      </c>
      <c r="D41" s="31">
        <v>1</v>
      </c>
      <c r="E41" s="31">
        <v>6</v>
      </c>
      <c r="F41" s="23" t="s">
        <v>114</v>
      </c>
      <c r="G41" s="32">
        <v>540</v>
      </c>
      <c r="H41" s="33">
        <v>52.9</v>
      </c>
      <c r="I41" s="33"/>
      <c r="J41" s="33">
        <v>0</v>
      </c>
      <c r="K41" s="33"/>
      <c r="L41" s="33">
        <v>0</v>
      </c>
      <c r="M41" s="33"/>
    </row>
    <row r="42" spans="1:13" x14ac:dyDescent="0.2">
      <c r="A42" s="11"/>
      <c r="B42" s="29" t="s">
        <v>20</v>
      </c>
      <c r="C42" s="30">
        <v>650</v>
      </c>
      <c r="D42" s="31">
        <v>1</v>
      </c>
      <c r="E42" s="31">
        <v>11</v>
      </c>
      <c r="F42" s="23" t="s">
        <v>15</v>
      </c>
      <c r="G42" s="32" t="s">
        <v>15</v>
      </c>
      <c r="H42" s="33">
        <f>H43</f>
        <v>50</v>
      </c>
      <c r="I42" s="33"/>
      <c r="J42" s="33">
        <f>J43</f>
        <v>50</v>
      </c>
      <c r="K42" s="33"/>
      <c r="L42" s="33">
        <f>L43</f>
        <v>50</v>
      </c>
      <c r="M42" s="33"/>
    </row>
    <row r="43" spans="1:13" ht="24" x14ac:dyDescent="0.2">
      <c r="A43" s="11"/>
      <c r="B43" s="40" t="s">
        <v>69</v>
      </c>
      <c r="C43" s="30">
        <v>650</v>
      </c>
      <c r="D43" s="31">
        <v>1</v>
      </c>
      <c r="E43" s="31">
        <v>11</v>
      </c>
      <c r="F43" s="23" t="s">
        <v>115</v>
      </c>
      <c r="G43" s="32"/>
      <c r="H43" s="33">
        <f>H44</f>
        <v>50</v>
      </c>
      <c r="I43" s="33"/>
      <c r="J43" s="33">
        <f>J44</f>
        <v>50</v>
      </c>
      <c r="K43" s="33"/>
      <c r="L43" s="33">
        <f>L44</f>
        <v>50</v>
      </c>
      <c r="M43" s="33"/>
    </row>
    <row r="44" spans="1:13" x14ac:dyDescent="0.2">
      <c r="A44" s="11"/>
      <c r="B44" s="35" t="s">
        <v>21</v>
      </c>
      <c r="C44" s="30">
        <v>650</v>
      </c>
      <c r="D44" s="31">
        <v>1</v>
      </c>
      <c r="E44" s="31">
        <v>11</v>
      </c>
      <c r="F44" s="23" t="s">
        <v>115</v>
      </c>
      <c r="G44" s="32" t="s">
        <v>22</v>
      </c>
      <c r="H44" s="33">
        <v>50</v>
      </c>
      <c r="I44" s="33"/>
      <c r="J44" s="33">
        <v>50</v>
      </c>
      <c r="K44" s="33"/>
      <c r="L44" s="33">
        <v>50</v>
      </c>
      <c r="M44" s="33"/>
    </row>
    <row r="45" spans="1:13" x14ac:dyDescent="0.2">
      <c r="A45" s="11"/>
      <c r="B45" s="29" t="s">
        <v>23</v>
      </c>
      <c r="C45" s="30">
        <v>650</v>
      </c>
      <c r="D45" s="31">
        <v>1</v>
      </c>
      <c r="E45" s="31">
        <v>13</v>
      </c>
      <c r="F45" s="23" t="s">
        <v>15</v>
      </c>
      <c r="G45" s="32" t="s">
        <v>15</v>
      </c>
      <c r="H45" s="33">
        <f>H46+H60+H63+H66+H69+H73</f>
        <v>25806.3</v>
      </c>
      <c r="I45" s="33"/>
      <c r="J45" s="33">
        <f t="shared" ref="J45:L45" si="3">J46+J60+J63+J66+J69+J73</f>
        <v>13197</v>
      </c>
      <c r="K45" s="33"/>
      <c r="L45" s="33">
        <f t="shared" si="3"/>
        <v>22858.3</v>
      </c>
      <c r="M45" s="33"/>
    </row>
    <row r="46" spans="1:13" ht="24" x14ac:dyDescent="0.2">
      <c r="A46" s="11"/>
      <c r="B46" s="34" t="s">
        <v>24</v>
      </c>
      <c r="C46" s="30">
        <v>650</v>
      </c>
      <c r="D46" s="31">
        <v>1</v>
      </c>
      <c r="E46" s="31">
        <v>13</v>
      </c>
      <c r="F46" s="23" t="s">
        <v>116</v>
      </c>
      <c r="G46" s="32"/>
      <c r="H46" s="33">
        <f>H47+H51+H54+H56</f>
        <v>23474.6</v>
      </c>
      <c r="I46" s="33"/>
      <c r="J46" s="33">
        <f t="shared" ref="J46:L46" si="4">J47+J51+J54+J56</f>
        <v>10747</v>
      </c>
      <c r="K46" s="33"/>
      <c r="L46" s="33">
        <f t="shared" si="4"/>
        <v>17747</v>
      </c>
      <c r="M46" s="33"/>
    </row>
    <row r="47" spans="1:13" x14ac:dyDescent="0.2">
      <c r="A47" s="11"/>
      <c r="B47" s="35" t="s">
        <v>91</v>
      </c>
      <c r="C47" s="30">
        <v>650</v>
      </c>
      <c r="D47" s="31">
        <v>1</v>
      </c>
      <c r="E47" s="31">
        <v>13</v>
      </c>
      <c r="F47" s="23" t="s">
        <v>116</v>
      </c>
      <c r="G47" s="32">
        <v>110</v>
      </c>
      <c r="H47" s="33">
        <f>SUM(H48:H50)</f>
        <v>17517.3</v>
      </c>
      <c r="I47" s="33"/>
      <c r="J47" s="33">
        <f>SUM(J48:J50)</f>
        <v>10747</v>
      </c>
      <c r="K47" s="33"/>
      <c r="L47" s="33">
        <f>SUM(L48:L50)</f>
        <v>17747</v>
      </c>
      <c r="M47" s="33"/>
    </row>
    <row r="48" spans="1:13" ht="15.75" customHeight="1" x14ac:dyDescent="0.2">
      <c r="A48" s="11"/>
      <c r="B48" s="35" t="s">
        <v>92</v>
      </c>
      <c r="C48" s="30">
        <v>650</v>
      </c>
      <c r="D48" s="31">
        <v>1</v>
      </c>
      <c r="E48" s="31">
        <v>13</v>
      </c>
      <c r="F48" s="23" t="s">
        <v>116</v>
      </c>
      <c r="G48" s="32">
        <v>111</v>
      </c>
      <c r="H48" s="33">
        <v>13124.1</v>
      </c>
      <c r="I48" s="33"/>
      <c r="J48" s="33">
        <v>8630</v>
      </c>
      <c r="K48" s="33"/>
      <c r="L48" s="33">
        <v>13630</v>
      </c>
      <c r="M48" s="33"/>
    </row>
    <row r="49" spans="1:13" ht="23.25" hidden="1" customHeight="1" x14ac:dyDescent="0.2">
      <c r="A49" s="11"/>
      <c r="B49" s="35" t="s">
        <v>88</v>
      </c>
      <c r="C49" s="30">
        <v>650</v>
      </c>
      <c r="D49" s="31">
        <v>1</v>
      </c>
      <c r="E49" s="31">
        <v>13</v>
      </c>
      <c r="F49" s="23" t="s">
        <v>116</v>
      </c>
      <c r="G49" s="32">
        <v>112</v>
      </c>
      <c r="H49" s="33">
        <v>500</v>
      </c>
      <c r="I49" s="33"/>
      <c r="J49" s="33">
        <v>0</v>
      </c>
      <c r="K49" s="33"/>
      <c r="L49" s="33">
        <v>0</v>
      </c>
      <c r="M49" s="33"/>
    </row>
    <row r="50" spans="1:13" ht="27" customHeight="1" x14ac:dyDescent="0.2">
      <c r="A50" s="11"/>
      <c r="B50" s="35" t="s">
        <v>89</v>
      </c>
      <c r="C50" s="30">
        <v>650</v>
      </c>
      <c r="D50" s="31">
        <v>1</v>
      </c>
      <c r="E50" s="31">
        <v>13</v>
      </c>
      <c r="F50" s="23" t="s">
        <v>116</v>
      </c>
      <c r="G50" s="32">
        <v>119</v>
      </c>
      <c r="H50" s="33">
        <v>3893.2</v>
      </c>
      <c r="I50" s="33"/>
      <c r="J50" s="33">
        <v>2117</v>
      </c>
      <c r="K50" s="33"/>
      <c r="L50" s="33">
        <v>4117</v>
      </c>
      <c r="M50" s="33"/>
    </row>
    <row r="51" spans="1:13" ht="24" hidden="1" x14ac:dyDescent="0.2">
      <c r="A51" s="11"/>
      <c r="B51" s="35" t="s">
        <v>84</v>
      </c>
      <c r="C51" s="30">
        <v>650</v>
      </c>
      <c r="D51" s="31">
        <v>1</v>
      </c>
      <c r="E51" s="31">
        <v>13</v>
      </c>
      <c r="F51" s="23" t="s">
        <v>116</v>
      </c>
      <c r="G51" s="32">
        <v>240</v>
      </c>
      <c r="H51" s="33">
        <f>H53</f>
        <v>5922</v>
      </c>
      <c r="I51" s="33"/>
      <c r="J51" s="33">
        <f>J52+J53</f>
        <v>0</v>
      </c>
      <c r="K51" s="33"/>
      <c r="L51" s="33">
        <f>L52+L53</f>
        <v>0</v>
      </c>
      <c r="M51" s="33"/>
    </row>
    <row r="52" spans="1:13" ht="24" hidden="1" x14ac:dyDescent="0.2">
      <c r="A52" s="11"/>
      <c r="B52" s="35" t="s">
        <v>51</v>
      </c>
      <c r="C52" s="30">
        <v>650</v>
      </c>
      <c r="D52" s="31">
        <v>1</v>
      </c>
      <c r="E52" s="31">
        <v>13</v>
      </c>
      <c r="F52" s="23" t="s">
        <v>116</v>
      </c>
      <c r="G52" s="32">
        <v>243</v>
      </c>
      <c r="H52" s="33">
        <v>0</v>
      </c>
      <c r="I52" s="33"/>
      <c r="J52" s="33"/>
      <c r="K52" s="33"/>
      <c r="L52" s="33"/>
      <c r="M52" s="33"/>
    </row>
    <row r="53" spans="1:13" hidden="1" x14ac:dyDescent="0.2">
      <c r="A53" s="11"/>
      <c r="B53" s="35" t="s">
        <v>104</v>
      </c>
      <c r="C53" s="30">
        <v>650</v>
      </c>
      <c r="D53" s="31">
        <v>1</v>
      </c>
      <c r="E53" s="31">
        <v>13</v>
      </c>
      <c r="F53" s="23" t="s">
        <v>116</v>
      </c>
      <c r="G53" s="32">
        <v>244</v>
      </c>
      <c r="H53" s="33">
        <v>5922</v>
      </c>
      <c r="I53" s="33"/>
      <c r="J53" s="33">
        <v>0</v>
      </c>
      <c r="K53" s="33"/>
      <c r="L53" s="33">
        <v>0</v>
      </c>
      <c r="M53" s="33"/>
    </row>
    <row r="54" spans="1:13" hidden="1" x14ac:dyDescent="0.2">
      <c r="A54" s="11"/>
      <c r="B54" s="35" t="s">
        <v>94</v>
      </c>
      <c r="C54" s="30">
        <v>650</v>
      </c>
      <c r="D54" s="31">
        <v>1</v>
      </c>
      <c r="E54" s="31">
        <v>13</v>
      </c>
      <c r="F54" s="23" t="s">
        <v>116</v>
      </c>
      <c r="G54" s="32">
        <v>830</v>
      </c>
      <c r="H54" s="33">
        <f>H55</f>
        <v>0</v>
      </c>
      <c r="I54" s="33"/>
      <c r="J54" s="33">
        <f>J55</f>
        <v>0</v>
      </c>
      <c r="K54" s="33"/>
      <c r="L54" s="33">
        <f>L55</f>
        <v>0</v>
      </c>
      <c r="M54" s="33"/>
    </row>
    <row r="55" spans="1:13" ht="72" hidden="1" x14ac:dyDescent="0.2">
      <c r="A55" s="11"/>
      <c r="B55" s="35" t="s">
        <v>95</v>
      </c>
      <c r="C55" s="30">
        <v>650</v>
      </c>
      <c r="D55" s="31">
        <v>1</v>
      </c>
      <c r="E55" s="31">
        <v>13</v>
      </c>
      <c r="F55" s="23" t="s">
        <v>116</v>
      </c>
      <c r="G55" s="32">
        <v>831</v>
      </c>
      <c r="H55" s="33">
        <v>0</v>
      </c>
      <c r="I55" s="33"/>
      <c r="J55" s="33">
        <v>0</v>
      </c>
      <c r="K55" s="33"/>
      <c r="L55" s="33">
        <v>0</v>
      </c>
      <c r="M55" s="33"/>
    </row>
    <row r="56" spans="1:13" hidden="1" x14ac:dyDescent="0.2">
      <c r="A56" s="11"/>
      <c r="B56" s="35" t="s">
        <v>86</v>
      </c>
      <c r="C56" s="30">
        <v>650</v>
      </c>
      <c r="D56" s="31">
        <v>1</v>
      </c>
      <c r="E56" s="31">
        <v>13</v>
      </c>
      <c r="F56" s="23" t="s">
        <v>116</v>
      </c>
      <c r="G56" s="32">
        <v>850</v>
      </c>
      <c r="H56" s="33">
        <f>SUM(H57:H59)</f>
        <v>35.299999999999997</v>
      </c>
      <c r="I56" s="33"/>
      <c r="J56" s="33">
        <f>SUM(J57:J59)</f>
        <v>0</v>
      </c>
      <c r="K56" s="33"/>
      <c r="L56" s="33">
        <f>SUM(L57:L59)</f>
        <v>0</v>
      </c>
      <c r="M56" s="33"/>
    </row>
    <row r="57" spans="1:13" hidden="1" x14ac:dyDescent="0.2">
      <c r="A57" s="11"/>
      <c r="B57" s="35" t="s">
        <v>90</v>
      </c>
      <c r="C57" s="30">
        <v>650</v>
      </c>
      <c r="D57" s="31">
        <v>1</v>
      </c>
      <c r="E57" s="31">
        <v>13</v>
      </c>
      <c r="F57" s="23" t="s">
        <v>116</v>
      </c>
      <c r="G57" s="32">
        <v>851</v>
      </c>
      <c r="H57" s="33">
        <v>8</v>
      </c>
      <c r="I57" s="33"/>
      <c r="J57" s="33">
        <v>0</v>
      </c>
      <c r="K57" s="33"/>
      <c r="L57" s="33">
        <v>0</v>
      </c>
      <c r="M57" s="33"/>
    </row>
    <row r="58" spans="1:13" hidden="1" x14ac:dyDescent="0.2">
      <c r="A58" s="11"/>
      <c r="B58" s="35" t="s">
        <v>65</v>
      </c>
      <c r="C58" s="30">
        <v>650</v>
      </c>
      <c r="D58" s="31">
        <v>1</v>
      </c>
      <c r="E58" s="31">
        <v>13</v>
      </c>
      <c r="F58" s="23" t="s">
        <v>116</v>
      </c>
      <c r="G58" s="32">
        <v>852</v>
      </c>
      <c r="H58" s="33">
        <v>27.3</v>
      </c>
      <c r="I58" s="33"/>
      <c r="J58" s="33">
        <v>0</v>
      </c>
      <c r="K58" s="33"/>
      <c r="L58" s="33">
        <v>0</v>
      </c>
      <c r="M58" s="33"/>
    </row>
    <row r="59" spans="1:13" hidden="1" x14ac:dyDescent="0.2">
      <c r="A59" s="11"/>
      <c r="B59" s="35" t="s">
        <v>62</v>
      </c>
      <c r="C59" s="30">
        <v>650</v>
      </c>
      <c r="D59" s="31">
        <v>1</v>
      </c>
      <c r="E59" s="31">
        <v>13</v>
      </c>
      <c r="F59" s="23" t="s">
        <v>116</v>
      </c>
      <c r="G59" s="32">
        <v>853</v>
      </c>
      <c r="H59" s="33"/>
      <c r="I59" s="33"/>
      <c r="J59" s="33"/>
      <c r="K59" s="33"/>
      <c r="L59" s="33"/>
      <c r="M59" s="33"/>
    </row>
    <row r="60" spans="1:13" ht="47.25" hidden="1" customHeight="1" x14ac:dyDescent="0.2">
      <c r="A60" s="11"/>
      <c r="B60" s="35" t="s">
        <v>117</v>
      </c>
      <c r="C60" s="30">
        <v>650</v>
      </c>
      <c r="D60" s="31">
        <v>1</v>
      </c>
      <c r="E60" s="31">
        <v>13</v>
      </c>
      <c r="F60" s="23" t="s">
        <v>118</v>
      </c>
      <c r="G60" s="32"/>
      <c r="H60" s="33">
        <f>H61</f>
        <v>1940</v>
      </c>
      <c r="I60" s="33"/>
      <c r="J60" s="33"/>
      <c r="K60" s="33"/>
      <c r="L60" s="33"/>
      <c r="M60" s="33"/>
    </row>
    <row r="61" spans="1:13" hidden="1" x14ac:dyDescent="0.2">
      <c r="A61" s="11"/>
      <c r="B61" s="40" t="s">
        <v>108</v>
      </c>
      <c r="C61" s="30">
        <v>650</v>
      </c>
      <c r="D61" s="31">
        <v>1</v>
      </c>
      <c r="E61" s="31">
        <v>13</v>
      </c>
      <c r="F61" s="23" t="s">
        <v>118</v>
      </c>
      <c r="G61" s="32">
        <v>500</v>
      </c>
      <c r="H61" s="33">
        <f>H62</f>
        <v>1940</v>
      </c>
      <c r="I61" s="33"/>
      <c r="J61" s="33"/>
      <c r="K61" s="33"/>
      <c r="L61" s="33"/>
      <c r="M61" s="33"/>
    </row>
    <row r="62" spans="1:13" hidden="1" x14ac:dyDescent="0.2">
      <c r="A62" s="11"/>
      <c r="B62" s="35" t="s">
        <v>67</v>
      </c>
      <c r="C62" s="30">
        <v>650</v>
      </c>
      <c r="D62" s="31">
        <v>1</v>
      </c>
      <c r="E62" s="31">
        <v>13</v>
      </c>
      <c r="F62" s="23" t="s">
        <v>118</v>
      </c>
      <c r="G62" s="32">
        <v>540</v>
      </c>
      <c r="H62" s="33">
        <v>1940</v>
      </c>
      <c r="I62" s="33"/>
      <c r="J62" s="33"/>
      <c r="K62" s="33"/>
      <c r="L62" s="33"/>
      <c r="M62" s="33"/>
    </row>
    <row r="63" spans="1:13" ht="54.75" hidden="1" customHeight="1" x14ac:dyDescent="0.2">
      <c r="A63" s="11"/>
      <c r="B63" s="35" t="s">
        <v>119</v>
      </c>
      <c r="C63" s="30">
        <v>650</v>
      </c>
      <c r="D63" s="31">
        <v>1</v>
      </c>
      <c r="E63" s="31">
        <v>13</v>
      </c>
      <c r="F63" s="23" t="s">
        <v>120</v>
      </c>
      <c r="G63" s="32"/>
      <c r="H63" s="33">
        <f>H64</f>
        <v>60</v>
      </c>
      <c r="I63" s="33"/>
      <c r="J63" s="33"/>
      <c r="K63" s="33"/>
      <c r="L63" s="33"/>
      <c r="M63" s="33"/>
    </row>
    <row r="64" spans="1:13" hidden="1" x14ac:dyDescent="0.2">
      <c r="A64" s="11"/>
      <c r="B64" s="35" t="s">
        <v>108</v>
      </c>
      <c r="C64" s="30">
        <v>650</v>
      </c>
      <c r="D64" s="31">
        <v>1</v>
      </c>
      <c r="E64" s="31">
        <v>13</v>
      </c>
      <c r="F64" s="23" t="s">
        <v>120</v>
      </c>
      <c r="G64" s="32">
        <v>500</v>
      </c>
      <c r="H64" s="33">
        <f>H65</f>
        <v>60</v>
      </c>
      <c r="I64" s="33"/>
      <c r="J64" s="33"/>
      <c r="K64" s="33"/>
      <c r="L64" s="33"/>
      <c r="M64" s="33"/>
    </row>
    <row r="65" spans="1:13" hidden="1" x14ac:dyDescent="0.2">
      <c r="A65" s="11"/>
      <c r="B65" s="35" t="s">
        <v>67</v>
      </c>
      <c r="C65" s="30">
        <v>650</v>
      </c>
      <c r="D65" s="31">
        <v>1</v>
      </c>
      <c r="E65" s="31">
        <v>13</v>
      </c>
      <c r="F65" s="23" t="s">
        <v>120</v>
      </c>
      <c r="G65" s="32">
        <v>540</v>
      </c>
      <c r="H65" s="33">
        <v>60</v>
      </c>
      <c r="I65" s="33"/>
      <c r="J65" s="33"/>
      <c r="K65" s="33"/>
      <c r="L65" s="33"/>
      <c r="M65" s="33"/>
    </row>
    <row r="66" spans="1:13" ht="48.75" hidden="1" customHeight="1" x14ac:dyDescent="0.2">
      <c r="A66" s="11"/>
      <c r="B66" s="40" t="s">
        <v>66</v>
      </c>
      <c r="C66" s="30">
        <v>650</v>
      </c>
      <c r="D66" s="31">
        <v>1</v>
      </c>
      <c r="E66" s="31">
        <v>13</v>
      </c>
      <c r="F66" s="23" t="s">
        <v>121</v>
      </c>
      <c r="G66" s="32"/>
      <c r="H66" s="33">
        <f>H67</f>
        <v>11.7</v>
      </c>
      <c r="I66" s="33"/>
      <c r="J66" s="33">
        <v>0</v>
      </c>
      <c r="K66" s="33"/>
      <c r="L66" s="33">
        <v>0</v>
      </c>
      <c r="M66" s="33"/>
    </row>
    <row r="67" spans="1:13" ht="16.5" hidden="1" customHeight="1" x14ac:dyDescent="0.2">
      <c r="A67" s="11"/>
      <c r="B67" s="40" t="s">
        <v>108</v>
      </c>
      <c r="C67" s="30">
        <v>650</v>
      </c>
      <c r="D67" s="31">
        <v>1</v>
      </c>
      <c r="E67" s="31">
        <v>13</v>
      </c>
      <c r="F67" s="23" t="s">
        <v>121</v>
      </c>
      <c r="G67" s="32">
        <v>500</v>
      </c>
      <c r="H67" s="33">
        <f>H68</f>
        <v>11.7</v>
      </c>
      <c r="I67" s="33"/>
      <c r="J67" s="33"/>
      <c r="K67" s="33"/>
      <c r="L67" s="33"/>
      <c r="M67" s="33"/>
    </row>
    <row r="68" spans="1:13" hidden="1" x14ac:dyDescent="0.2">
      <c r="A68" s="11"/>
      <c r="B68" s="35" t="s">
        <v>67</v>
      </c>
      <c r="C68" s="30">
        <v>650</v>
      </c>
      <c r="D68" s="31">
        <v>1</v>
      </c>
      <c r="E68" s="31">
        <v>13</v>
      </c>
      <c r="F68" s="23" t="s">
        <v>121</v>
      </c>
      <c r="G68" s="32">
        <v>540</v>
      </c>
      <c r="H68" s="33">
        <v>11.7</v>
      </c>
      <c r="I68" s="33"/>
      <c r="J68" s="33">
        <v>0</v>
      </c>
      <c r="K68" s="33"/>
      <c r="L68" s="33">
        <v>0</v>
      </c>
      <c r="M68" s="33"/>
    </row>
    <row r="69" spans="1:13" ht="23.25" hidden="1" customHeight="1" x14ac:dyDescent="0.2">
      <c r="A69" s="11"/>
      <c r="B69" s="40" t="s">
        <v>69</v>
      </c>
      <c r="C69" s="30">
        <v>650</v>
      </c>
      <c r="D69" s="31">
        <v>1</v>
      </c>
      <c r="E69" s="31">
        <v>13</v>
      </c>
      <c r="F69" s="23" t="s">
        <v>122</v>
      </c>
      <c r="G69" s="32"/>
      <c r="H69" s="33">
        <f>H70</f>
        <v>320</v>
      </c>
      <c r="I69" s="33"/>
      <c r="J69" s="33">
        <f>J70</f>
        <v>0</v>
      </c>
      <c r="K69" s="33"/>
      <c r="L69" s="33">
        <f>L70</f>
        <v>0</v>
      </c>
      <c r="M69" s="33"/>
    </row>
    <row r="70" spans="1:13" ht="23.25" hidden="1" customHeight="1" x14ac:dyDescent="0.2">
      <c r="A70" s="11"/>
      <c r="B70" s="35" t="s">
        <v>84</v>
      </c>
      <c r="C70" s="30">
        <v>650</v>
      </c>
      <c r="D70" s="31">
        <v>1</v>
      </c>
      <c r="E70" s="31">
        <v>13</v>
      </c>
      <c r="F70" s="23" t="s">
        <v>122</v>
      </c>
      <c r="G70" s="32">
        <v>240</v>
      </c>
      <c r="H70" s="33">
        <f>H71+H72</f>
        <v>320</v>
      </c>
      <c r="I70" s="33"/>
      <c r="J70" s="33">
        <f>J71+J72</f>
        <v>0</v>
      </c>
      <c r="K70" s="33"/>
      <c r="L70" s="33">
        <f>L71+L72</f>
        <v>0</v>
      </c>
      <c r="M70" s="33"/>
    </row>
    <row r="71" spans="1:13" hidden="1" x14ac:dyDescent="0.2">
      <c r="A71" s="11"/>
      <c r="B71" s="35" t="s">
        <v>104</v>
      </c>
      <c r="C71" s="30">
        <v>650</v>
      </c>
      <c r="D71" s="31">
        <v>1</v>
      </c>
      <c r="E71" s="31">
        <v>13</v>
      </c>
      <c r="F71" s="23" t="s">
        <v>122</v>
      </c>
      <c r="G71" s="32">
        <v>244</v>
      </c>
      <c r="H71" s="33">
        <v>300</v>
      </c>
      <c r="I71" s="33"/>
      <c r="J71" s="33"/>
      <c r="K71" s="33"/>
      <c r="L71" s="33"/>
      <c r="M71" s="33"/>
    </row>
    <row r="72" spans="1:13" ht="36" hidden="1" x14ac:dyDescent="0.2">
      <c r="A72" s="11"/>
      <c r="B72" s="35" t="s">
        <v>96</v>
      </c>
      <c r="C72" s="30">
        <v>650</v>
      </c>
      <c r="D72" s="31">
        <v>1</v>
      </c>
      <c r="E72" s="31">
        <v>13</v>
      </c>
      <c r="F72" s="23" t="s">
        <v>122</v>
      </c>
      <c r="G72" s="32">
        <v>245</v>
      </c>
      <c r="H72" s="33">
        <v>20</v>
      </c>
      <c r="I72" s="33"/>
      <c r="J72" s="33"/>
      <c r="K72" s="33"/>
      <c r="L72" s="33"/>
      <c r="M72" s="33"/>
    </row>
    <row r="73" spans="1:13" x14ac:dyDescent="0.2">
      <c r="A73" s="11"/>
      <c r="B73" s="35" t="s">
        <v>98</v>
      </c>
      <c r="C73" s="30">
        <v>650</v>
      </c>
      <c r="D73" s="31">
        <v>1</v>
      </c>
      <c r="E73" s="31">
        <v>13</v>
      </c>
      <c r="F73" s="23" t="s">
        <v>97</v>
      </c>
      <c r="G73" s="32"/>
      <c r="H73" s="33">
        <v>0</v>
      </c>
      <c r="I73" s="33"/>
      <c r="J73" s="33">
        <f>J74</f>
        <v>2450</v>
      </c>
      <c r="K73" s="33"/>
      <c r="L73" s="33">
        <f>L74</f>
        <v>5111.3</v>
      </c>
      <c r="M73" s="33"/>
    </row>
    <row r="74" spans="1:13" x14ac:dyDescent="0.2">
      <c r="A74" s="11"/>
      <c r="B74" s="35" t="s">
        <v>21</v>
      </c>
      <c r="C74" s="30">
        <v>650</v>
      </c>
      <c r="D74" s="31">
        <v>1</v>
      </c>
      <c r="E74" s="31">
        <v>13</v>
      </c>
      <c r="F74" s="23" t="s">
        <v>97</v>
      </c>
      <c r="G74" s="32">
        <v>870</v>
      </c>
      <c r="H74" s="33">
        <v>0</v>
      </c>
      <c r="I74" s="33"/>
      <c r="J74" s="33">
        <v>2450</v>
      </c>
      <c r="K74" s="33"/>
      <c r="L74" s="33">
        <v>5111.3</v>
      </c>
      <c r="M74" s="33"/>
    </row>
    <row r="75" spans="1:13" x14ac:dyDescent="0.2">
      <c r="A75" s="11"/>
      <c r="B75" s="38" t="s">
        <v>26</v>
      </c>
      <c r="C75" s="30">
        <v>650</v>
      </c>
      <c r="D75" s="31">
        <v>2</v>
      </c>
      <c r="E75" s="23" t="s">
        <v>12</v>
      </c>
      <c r="F75" s="23"/>
      <c r="G75" s="32"/>
      <c r="H75" s="33">
        <f>H76</f>
        <v>871</v>
      </c>
      <c r="I75" s="33">
        <f t="shared" ref="I75:I77" si="5">H75</f>
        <v>871</v>
      </c>
      <c r="J75" s="33">
        <f>J76</f>
        <v>860.2</v>
      </c>
      <c r="K75" s="33">
        <f t="shared" ref="K75:K77" si="6">J75</f>
        <v>860.2</v>
      </c>
      <c r="L75" s="33">
        <f>L76</f>
        <v>890</v>
      </c>
      <c r="M75" s="33">
        <f t="shared" ref="M75:M77" si="7">L75</f>
        <v>890</v>
      </c>
    </row>
    <row r="76" spans="1:13" x14ac:dyDescent="0.2">
      <c r="A76" s="11"/>
      <c r="B76" s="40" t="s">
        <v>27</v>
      </c>
      <c r="C76" s="30">
        <v>650</v>
      </c>
      <c r="D76" s="31">
        <v>2</v>
      </c>
      <c r="E76" s="31">
        <v>3</v>
      </c>
      <c r="F76" s="41"/>
      <c r="G76" s="32"/>
      <c r="H76" s="33">
        <f>H77</f>
        <v>871</v>
      </c>
      <c r="I76" s="33">
        <f t="shared" si="5"/>
        <v>871</v>
      </c>
      <c r="J76" s="33">
        <f>J77</f>
        <v>860.2</v>
      </c>
      <c r="K76" s="33">
        <f t="shared" si="6"/>
        <v>860.2</v>
      </c>
      <c r="L76" s="33">
        <f>L77</f>
        <v>890</v>
      </c>
      <c r="M76" s="33">
        <f t="shared" si="7"/>
        <v>890</v>
      </c>
    </row>
    <row r="77" spans="1:13" ht="24" x14ac:dyDescent="0.2">
      <c r="A77" s="11"/>
      <c r="B77" s="38" t="s">
        <v>28</v>
      </c>
      <c r="C77" s="30">
        <v>650</v>
      </c>
      <c r="D77" s="31">
        <v>2</v>
      </c>
      <c r="E77" s="31">
        <v>3</v>
      </c>
      <c r="F77" s="39" t="s">
        <v>70</v>
      </c>
      <c r="G77" s="32"/>
      <c r="H77" s="33">
        <f>H78+H81</f>
        <v>871</v>
      </c>
      <c r="I77" s="33">
        <f t="shared" si="5"/>
        <v>871</v>
      </c>
      <c r="J77" s="33">
        <f>J78+J81</f>
        <v>860.2</v>
      </c>
      <c r="K77" s="33">
        <f t="shared" si="6"/>
        <v>860.2</v>
      </c>
      <c r="L77" s="33">
        <f>L78+L81</f>
        <v>890</v>
      </c>
      <c r="M77" s="33">
        <f t="shared" si="7"/>
        <v>890</v>
      </c>
    </row>
    <row r="78" spans="1:13" ht="24" x14ac:dyDescent="0.2">
      <c r="A78" s="11"/>
      <c r="B78" s="29" t="s">
        <v>82</v>
      </c>
      <c r="C78" s="30">
        <v>650</v>
      </c>
      <c r="D78" s="31">
        <v>2</v>
      </c>
      <c r="E78" s="31">
        <v>3</v>
      </c>
      <c r="F78" s="39" t="s">
        <v>70</v>
      </c>
      <c r="G78" s="32">
        <v>120</v>
      </c>
      <c r="H78" s="33">
        <f>H79+H80</f>
        <v>817.1</v>
      </c>
      <c r="I78" s="33"/>
      <c r="J78" s="33">
        <f>J79+J80</f>
        <v>820</v>
      </c>
      <c r="K78" s="33"/>
      <c r="L78" s="33">
        <f>L79+L80</f>
        <v>820</v>
      </c>
      <c r="M78" s="33"/>
    </row>
    <row r="79" spans="1:13" x14ac:dyDescent="0.2">
      <c r="A79" s="11"/>
      <c r="B79" s="35" t="s">
        <v>71</v>
      </c>
      <c r="C79" s="30">
        <v>650</v>
      </c>
      <c r="D79" s="31">
        <v>2</v>
      </c>
      <c r="E79" s="31">
        <v>3</v>
      </c>
      <c r="F79" s="39" t="s">
        <v>70</v>
      </c>
      <c r="G79" s="32">
        <v>121</v>
      </c>
      <c r="H79" s="33">
        <v>627.6</v>
      </c>
      <c r="I79" s="33"/>
      <c r="J79" s="33">
        <v>630</v>
      </c>
      <c r="K79" s="33"/>
      <c r="L79" s="33">
        <v>630</v>
      </c>
      <c r="M79" s="33"/>
    </row>
    <row r="80" spans="1:13" s="14" customFormat="1" ht="36" x14ac:dyDescent="0.25">
      <c r="A80" s="15"/>
      <c r="B80" s="35" t="s">
        <v>63</v>
      </c>
      <c r="C80" s="30">
        <v>650</v>
      </c>
      <c r="D80" s="31">
        <v>2</v>
      </c>
      <c r="E80" s="31">
        <v>3</v>
      </c>
      <c r="F80" s="39" t="s">
        <v>70</v>
      </c>
      <c r="G80" s="32">
        <v>129</v>
      </c>
      <c r="H80" s="33">
        <v>189.5</v>
      </c>
      <c r="I80" s="33"/>
      <c r="J80" s="33">
        <v>190</v>
      </c>
      <c r="K80" s="33"/>
      <c r="L80" s="33">
        <v>190</v>
      </c>
      <c r="M80" s="33"/>
    </row>
    <row r="81" spans="1:13" s="14" customFormat="1" ht="24" x14ac:dyDescent="0.25">
      <c r="A81" s="15"/>
      <c r="B81" s="35" t="s">
        <v>84</v>
      </c>
      <c r="C81" s="30">
        <v>650</v>
      </c>
      <c r="D81" s="31">
        <v>2</v>
      </c>
      <c r="E81" s="31">
        <v>3</v>
      </c>
      <c r="F81" s="39" t="s">
        <v>70</v>
      </c>
      <c r="G81" s="32">
        <v>240</v>
      </c>
      <c r="H81" s="33">
        <f>H82</f>
        <v>53.9</v>
      </c>
      <c r="I81" s="33"/>
      <c r="J81" s="33">
        <f>J82</f>
        <v>40.200000000000003</v>
      </c>
      <c r="K81" s="33"/>
      <c r="L81" s="33">
        <f>L82</f>
        <v>70</v>
      </c>
      <c r="M81" s="33"/>
    </row>
    <row r="82" spans="1:13" x14ac:dyDescent="0.2">
      <c r="A82" s="11"/>
      <c r="B82" s="35" t="s">
        <v>104</v>
      </c>
      <c r="C82" s="30">
        <v>650</v>
      </c>
      <c r="D82" s="31">
        <v>2</v>
      </c>
      <c r="E82" s="31">
        <v>3</v>
      </c>
      <c r="F82" s="39" t="s">
        <v>70</v>
      </c>
      <c r="G82" s="32">
        <v>244</v>
      </c>
      <c r="H82" s="33">
        <v>53.9</v>
      </c>
      <c r="I82" s="33"/>
      <c r="J82" s="33">
        <v>40.200000000000003</v>
      </c>
      <c r="K82" s="33"/>
      <c r="L82" s="33">
        <v>70</v>
      </c>
      <c r="M82" s="33"/>
    </row>
    <row r="83" spans="1:13" ht="24" x14ac:dyDescent="0.2">
      <c r="A83" s="11"/>
      <c r="B83" s="38" t="s">
        <v>29</v>
      </c>
      <c r="C83" s="30">
        <v>650</v>
      </c>
      <c r="D83" s="31">
        <v>3</v>
      </c>
      <c r="E83" s="23" t="s">
        <v>12</v>
      </c>
      <c r="F83" s="23"/>
      <c r="G83" s="32" t="s">
        <v>15</v>
      </c>
      <c r="H83" s="33">
        <f>H84+H88+H94</f>
        <v>478</v>
      </c>
      <c r="I83" s="33"/>
      <c r="J83" s="33">
        <f>J84+J88+J94</f>
        <v>478</v>
      </c>
      <c r="K83" s="33"/>
      <c r="L83" s="33">
        <f>L84+L88+L94</f>
        <v>480.5</v>
      </c>
      <c r="M83" s="33"/>
    </row>
    <row r="84" spans="1:13" x14ac:dyDescent="0.2">
      <c r="A84" s="11"/>
      <c r="B84" s="38" t="s">
        <v>30</v>
      </c>
      <c r="C84" s="30">
        <v>650</v>
      </c>
      <c r="D84" s="31">
        <v>3</v>
      </c>
      <c r="E84" s="31">
        <v>4</v>
      </c>
      <c r="F84" s="23"/>
      <c r="G84" s="32" t="s">
        <v>15</v>
      </c>
      <c r="H84" s="33">
        <f>H85</f>
        <v>393</v>
      </c>
      <c r="I84" s="33">
        <f>H84</f>
        <v>393</v>
      </c>
      <c r="J84" s="33">
        <f>J85</f>
        <v>393</v>
      </c>
      <c r="K84" s="33">
        <f>J84</f>
        <v>393</v>
      </c>
      <c r="L84" s="33">
        <f>L85</f>
        <v>393</v>
      </c>
      <c r="M84" s="33">
        <f>L84</f>
        <v>393</v>
      </c>
    </row>
    <row r="85" spans="1:13" ht="96" x14ac:dyDescent="0.2">
      <c r="A85" s="11"/>
      <c r="B85" s="40" t="s">
        <v>72</v>
      </c>
      <c r="C85" s="30">
        <v>650</v>
      </c>
      <c r="D85" s="31">
        <v>3</v>
      </c>
      <c r="E85" s="31">
        <v>4</v>
      </c>
      <c r="F85" s="23" t="s">
        <v>123</v>
      </c>
      <c r="G85" s="32"/>
      <c r="H85" s="33">
        <f>H86</f>
        <v>393</v>
      </c>
      <c r="I85" s="33">
        <f>H85</f>
        <v>393</v>
      </c>
      <c r="J85" s="33">
        <f>J86</f>
        <v>393</v>
      </c>
      <c r="K85" s="33">
        <f>J85</f>
        <v>393</v>
      </c>
      <c r="L85" s="33">
        <f>L86</f>
        <v>393</v>
      </c>
      <c r="M85" s="33">
        <f>L85</f>
        <v>393</v>
      </c>
    </row>
    <row r="86" spans="1:13" ht="24" x14ac:dyDescent="0.2">
      <c r="A86" s="11"/>
      <c r="B86" s="35" t="s">
        <v>84</v>
      </c>
      <c r="C86" s="30">
        <v>650</v>
      </c>
      <c r="D86" s="31">
        <v>3</v>
      </c>
      <c r="E86" s="31">
        <v>4</v>
      </c>
      <c r="F86" s="23" t="s">
        <v>123</v>
      </c>
      <c r="G86" s="32">
        <v>240</v>
      </c>
      <c r="H86" s="33">
        <f>H87</f>
        <v>393</v>
      </c>
      <c r="I86" s="33"/>
      <c r="J86" s="33">
        <f>J87</f>
        <v>393</v>
      </c>
      <c r="K86" s="33"/>
      <c r="L86" s="33">
        <f>L87</f>
        <v>393</v>
      </c>
      <c r="M86" s="33"/>
    </row>
    <row r="87" spans="1:13" x14ac:dyDescent="0.2">
      <c r="A87" s="11"/>
      <c r="B87" s="35" t="s">
        <v>104</v>
      </c>
      <c r="C87" s="30">
        <v>650</v>
      </c>
      <c r="D87" s="31">
        <v>3</v>
      </c>
      <c r="E87" s="31">
        <v>4</v>
      </c>
      <c r="F87" s="23" t="s">
        <v>123</v>
      </c>
      <c r="G87" s="32">
        <v>244</v>
      </c>
      <c r="H87" s="33">
        <v>393</v>
      </c>
      <c r="I87" s="33">
        <f>H87</f>
        <v>393</v>
      </c>
      <c r="J87" s="33">
        <v>393</v>
      </c>
      <c r="K87" s="33">
        <f>J87</f>
        <v>393</v>
      </c>
      <c r="L87" s="33">
        <v>393</v>
      </c>
      <c r="M87" s="33">
        <f>L87</f>
        <v>393</v>
      </c>
    </row>
    <row r="88" spans="1:13" ht="24" x14ac:dyDescent="0.2">
      <c r="A88" s="11"/>
      <c r="B88" s="38" t="s">
        <v>31</v>
      </c>
      <c r="C88" s="30">
        <v>650</v>
      </c>
      <c r="D88" s="31">
        <v>3</v>
      </c>
      <c r="E88" s="31">
        <v>9</v>
      </c>
      <c r="F88" s="23"/>
      <c r="G88" s="32" t="s">
        <v>15</v>
      </c>
      <c r="H88" s="33">
        <f>H89+H92</f>
        <v>50</v>
      </c>
      <c r="I88" s="33"/>
      <c r="J88" s="33">
        <f>J89</f>
        <v>50</v>
      </c>
      <c r="K88" s="33"/>
      <c r="L88" s="33">
        <f>L89</f>
        <v>50</v>
      </c>
      <c r="M88" s="33"/>
    </row>
    <row r="89" spans="1:13" ht="35.25" customHeight="1" x14ac:dyDescent="0.2">
      <c r="A89" s="11"/>
      <c r="B89" s="40" t="s">
        <v>73</v>
      </c>
      <c r="C89" s="30">
        <v>650</v>
      </c>
      <c r="D89" s="31">
        <v>3</v>
      </c>
      <c r="E89" s="31">
        <v>9</v>
      </c>
      <c r="F89" s="23" t="s">
        <v>124</v>
      </c>
      <c r="G89" s="32"/>
      <c r="H89" s="33">
        <f>H90</f>
        <v>50</v>
      </c>
      <c r="I89" s="33"/>
      <c r="J89" s="33">
        <f>J90</f>
        <v>50</v>
      </c>
      <c r="K89" s="33"/>
      <c r="L89" s="33">
        <f>L90</f>
        <v>50</v>
      </c>
      <c r="M89" s="33"/>
    </row>
    <row r="90" spans="1:13" ht="27.75" customHeight="1" x14ac:dyDescent="0.2">
      <c r="A90" s="11"/>
      <c r="B90" s="35" t="s">
        <v>84</v>
      </c>
      <c r="C90" s="30">
        <v>650</v>
      </c>
      <c r="D90" s="31">
        <v>3</v>
      </c>
      <c r="E90" s="31">
        <v>9</v>
      </c>
      <c r="F90" s="23" t="s">
        <v>124</v>
      </c>
      <c r="G90" s="32">
        <v>240</v>
      </c>
      <c r="H90" s="33">
        <f>H91</f>
        <v>50</v>
      </c>
      <c r="I90" s="33"/>
      <c r="J90" s="33">
        <f>J91</f>
        <v>50</v>
      </c>
      <c r="K90" s="33"/>
      <c r="L90" s="33">
        <f>L91</f>
        <v>50</v>
      </c>
      <c r="M90" s="33"/>
    </row>
    <row r="91" spans="1:13" x14ac:dyDescent="0.2">
      <c r="A91" s="11"/>
      <c r="B91" s="35" t="s">
        <v>104</v>
      </c>
      <c r="C91" s="30">
        <v>650</v>
      </c>
      <c r="D91" s="31">
        <v>3</v>
      </c>
      <c r="E91" s="31">
        <v>9</v>
      </c>
      <c r="F91" s="23" t="s">
        <v>124</v>
      </c>
      <c r="G91" s="32">
        <v>244</v>
      </c>
      <c r="H91" s="33">
        <v>50</v>
      </c>
      <c r="I91" s="33"/>
      <c r="J91" s="33">
        <v>50</v>
      </c>
      <c r="K91" s="33"/>
      <c r="L91" s="33">
        <v>50</v>
      </c>
      <c r="M91" s="33"/>
    </row>
    <row r="92" spans="1:13" ht="24" hidden="1" x14ac:dyDescent="0.2">
      <c r="A92" s="11"/>
      <c r="B92" s="40" t="s">
        <v>69</v>
      </c>
      <c r="C92" s="30">
        <v>650</v>
      </c>
      <c r="D92" s="31">
        <v>3</v>
      </c>
      <c r="E92" s="31">
        <v>9</v>
      </c>
      <c r="F92" s="23" t="s">
        <v>115</v>
      </c>
      <c r="G92" s="32"/>
      <c r="H92" s="33">
        <f>H93</f>
        <v>0</v>
      </c>
      <c r="I92" s="33"/>
      <c r="J92" s="33"/>
      <c r="K92" s="33"/>
      <c r="L92" s="33"/>
      <c r="M92" s="33"/>
    </row>
    <row r="93" spans="1:13" hidden="1" x14ac:dyDescent="0.2">
      <c r="A93" s="11"/>
      <c r="B93" s="35" t="s">
        <v>32</v>
      </c>
      <c r="C93" s="30">
        <v>650</v>
      </c>
      <c r="D93" s="31">
        <v>3</v>
      </c>
      <c r="E93" s="31">
        <v>9</v>
      </c>
      <c r="F93" s="23" t="s">
        <v>115</v>
      </c>
      <c r="G93" s="32">
        <v>360</v>
      </c>
      <c r="H93" s="33">
        <v>0</v>
      </c>
      <c r="I93" s="33"/>
      <c r="J93" s="33">
        <v>0</v>
      </c>
      <c r="K93" s="33"/>
      <c r="L93" s="33">
        <v>0</v>
      </c>
      <c r="M93" s="33"/>
    </row>
    <row r="94" spans="1:13" ht="24" x14ac:dyDescent="0.2">
      <c r="A94" s="11"/>
      <c r="B94" s="35" t="s">
        <v>33</v>
      </c>
      <c r="C94" s="30">
        <v>650</v>
      </c>
      <c r="D94" s="31">
        <v>3</v>
      </c>
      <c r="E94" s="31">
        <v>14</v>
      </c>
      <c r="F94" s="23"/>
      <c r="G94" s="32"/>
      <c r="H94" s="33">
        <f>H95+H98</f>
        <v>35</v>
      </c>
      <c r="I94" s="33"/>
      <c r="J94" s="33">
        <f t="shared" ref="J94:L94" si="8">J95+J98</f>
        <v>35</v>
      </c>
      <c r="K94" s="33"/>
      <c r="L94" s="33">
        <f t="shared" si="8"/>
        <v>37.5</v>
      </c>
      <c r="M94" s="33"/>
    </row>
    <row r="95" spans="1:13" ht="24" x14ac:dyDescent="0.2">
      <c r="A95" s="11"/>
      <c r="B95" s="40" t="s">
        <v>126</v>
      </c>
      <c r="C95" s="30">
        <v>650</v>
      </c>
      <c r="D95" s="31">
        <v>3</v>
      </c>
      <c r="E95" s="31">
        <v>14</v>
      </c>
      <c r="F95" s="23" t="s">
        <v>125</v>
      </c>
      <c r="G95" s="32"/>
      <c r="H95" s="33">
        <f>H96</f>
        <v>28</v>
      </c>
      <c r="I95" s="33"/>
      <c r="J95" s="33">
        <f t="shared" ref="J95:L95" si="9">J96</f>
        <v>28</v>
      </c>
      <c r="K95" s="33"/>
      <c r="L95" s="33">
        <f t="shared" si="9"/>
        <v>30</v>
      </c>
      <c r="M95" s="33"/>
    </row>
    <row r="96" spans="1:13" ht="25.5" customHeight="1" x14ac:dyDescent="0.2">
      <c r="A96" s="11"/>
      <c r="B96" s="35" t="s">
        <v>84</v>
      </c>
      <c r="C96" s="30">
        <v>650</v>
      </c>
      <c r="D96" s="31">
        <v>3</v>
      </c>
      <c r="E96" s="31">
        <v>14</v>
      </c>
      <c r="F96" s="23" t="s">
        <v>125</v>
      </c>
      <c r="G96" s="32">
        <v>240</v>
      </c>
      <c r="H96" s="33">
        <f>H97</f>
        <v>28</v>
      </c>
      <c r="I96" s="33"/>
      <c r="J96" s="33">
        <f>J97</f>
        <v>28</v>
      </c>
      <c r="K96" s="33"/>
      <c r="L96" s="33">
        <f>L97</f>
        <v>30</v>
      </c>
      <c r="M96" s="33"/>
    </row>
    <row r="97" spans="1:13" x14ac:dyDescent="0.2">
      <c r="A97" s="11"/>
      <c r="B97" s="35" t="s">
        <v>104</v>
      </c>
      <c r="C97" s="30">
        <v>650</v>
      </c>
      <c r="D97" s="31">
        <v>3</v>
      </c>
      <c r="E97" s="31">
        <v>14</v>
      </c>
      <c r="F97" s="23" t="s">
        <v>125</v>
      </c>
      <c r="G97" s="32">
        <v>244</v>
      </c>
      <c r="H97" s="33">
        <v>28</v>
      </c>
      <c r="I97" s="33"/>
      <c r="J97" s="33">
        <v>28</v>
      </c>
      <c r="K97" s="33"/>
      <c r="L97" s="33">
        <v>30</v>
      </c>
      <c r="M97" s="33"/>
    </row>
    <row r="98" spans="1:13" ht="30" customHeight="1" x14ac:dyDescent="0.2">
      <c r="A98" s="11"/>
      <c r="B98" s="35" t="s">
        <v>101</v>
      </c>
      <c r="C98" s="30">
        <v>650</v>
      </c>
      <c r="D98" s="31">
        <v>3</v>
      </c>
      <c r="E98" s="31">
        <v>14</v>
      </c>
      <c r="F98" s="23" t="s">
        <v>127</v>
      </c>
      <c r="G98" s="32"/>
      <c r="H98" s="33">
        <f>H99</f>
        <v>7</v>
      </c>
      <c r="I98" s="33"/>
      <c r="J98" s="33">
        <f>J99</f>
        <v>7</v>
      </c>
      <c r="K98" s="33"/>
      <c r="L98" s="33">
        <f>L99</f>
        <v>7.5</v>
      </c>
      <c r="M98" s="33"/>
    </row>
    <row r="99" spans="1:13" ht="24" x14ac:dyDescent="0.2">
      <c r="A99" s="11"/>
      <c r="B99" s="35" t="s">
        <v>84</v>
      </c>
      <c r="C99" s="30">
        <v>650</v>
      </c>
      <c r="D99" s="31">
        <v>3</v>
      </c>
      <c r="E99" s="31">
        <v>14</v>
      </c>
      <c r="F99" s="23" t="s">
        <v>127</v>
      </c>
      <c r="G99" s="32">
        <v>240</v>
      </c>
      <c r="H99" s="33">
        <f>H100</f>
        <v>7</v>
      </c>
      <c r="I99" s="33"/>
      <c r="J99" s="33">
        <f>J100</f>
        <v>7</v>
      </c>
      <c r="K99" s="33"/>
      <c r="L99" s="33">
        <f>L100</f>
        <v>7.5</v>
      </c>
      <c r="M99" s="33"/>
    </row>
    <row r="100" spans="1:13" x14ac:dyDescent="0.2">
      <c r="A100" s="11"/>
      <c r="B100" s="35" t="s">
        <v>104</v>
      </c>
      <c r="C100" s="30">
        <v>650</v>
      </c>
      <c r="D100" s="31">
        <v>3</v>
      </c>
      <c r="E100" s="31">
        <v>14</v>
      </c>
      <c r="F100" s="23" t="s">
        <v>127</v>
      </c>
      <c r="G100" s="32">
        <v>244</v>
      </c>
      <c r="H100" s="33">
        <v>7</v>
      </c>
      <c r="I100" s="33"/>
      <c r="J100" s="33">
        <v>7</v>
      </c>
      <c r="K100" s="33"/>
      <c r="L100" s="33">
        <v>7.5</v>
      </c>
      <c r="M100" s="33"/>
    </row>
    <row r="101" spans="1:13" ht="13.5" customHeight="1" x14ac:dyDescent="0.2">
      <c r="A101" s="11"/>
      <c r="B101" s="38" t="s">
        <v>34</v>
      </c>
      <c r="C101" s="30">
        <v>650</v>
      </c>
      <c r="D101" s="23" t="s">
        <v>35</v>
      </c>
      <c r="E101" s="23" t="s">
        <v>12</v>
      </c>
      <c r="F101" s="23"/>
      <c r="G101" s="32" t="s">
        <v>15</v>
      </c>
      <c r="H101" s="33">
        <f>H102+H111+H120+H124</f>
        <v>14227.099999999999</v>
      </c>
      <c r="I101" s="33"/>
      <c r="J101" s="33">
        <f t="shared" ref="J101:L101" si="10">J102+J111+J120+J124</f>
        <v>57009.299999999996</v>
      </c>
      <c r="K101" s="33"/>
      <c r="L101" s="33">
        <f t="shared" si="10"/>
        <v>15265</v>
      </c>
      <c r="M101" s="33"/>
    </row>
    <row r="102" spans="1:13" x14ac:dyDescent="0.2">
      <c r="A102" s="11"/>
      <c r="B102" s="38" t="s">
        <v>36</v>
      </c>
      <c r="C102" s="30">
        <v>650</v>
      </c>
      <c r="D102" s="23" t="s">
        <v>35</v>
      </c>
      <c r="E102" s="23" t="s">
        <v>37</v>
      </c>
      <c r="F102" s="23"/>
      <c r="G102" s="32" t="s">
        <v>15</v>
      </c>
      <c r="H102" s="33">
        <f>H103+H107</f>
        <v>3286.7999999999997</v>
      </c>
      <c r="I102" s="33"/>
      <c r="J102" s="33">
        <f>J103+J107</f>
        <v>2989.2</v>
      </c>
      <c r="K102" s="33"/>
      <c r="L102" s="33">
        <f>L103+L107</f>
        <v>2989.2</v>
      </c>
      <c r="M102" s="33"/>
    </row>
    <row r="103" spans="1:13" ht="35.25" customHeight="1" x14ac:dyDescent="0.2">
      <c r="A103" s="11"/>
      <c r="B103" s="40" t="s">
        <v>74</v>
      </c>
      <c r="C103" s="30">
        <v>650</v>
      </c>
      <c r="D103" s="23" t="s">
        <v>35</v>
      </c>
      <c r="E103" s="23" t="s">
        <v>37</v>
      </c>
      <c r="F103" s="23" t="s">
        <v>128</v>
      </c>
      <c r="G103" s="32"/>
      <c r="H103" s="33">
        <f>H104</f>
        <v>2989.2</v>
      </c>
      <c r="I103" s="33"/>
      <c r="J103" s="33">
        <f>J104</f>
        <v>2989.2</v>
      </c>
      <c r="K103" s="33"/>
      <c r="L103" s="33">
        <f>L104</f>
        <v>2989.2</v>
      </c>
      <c r="M103" s="33"/>
    </row>
    <row r="104" spans="1:13" ht="13.5" customHeight="1" x14ac:dyDescent="0.2">
      <c r="A104" s="11"/>
      <c r="B104" s="35" t="s">
        <v>91</v>
      </c>
      <c r="C104" s="30">
        <v>650</v>
      </c>
      <c r="D104" s="23" t="s">
        <v>35</v>
      </c>
      <c r="E104" s="23" t="s">
        <v>37</v>
      </c>
      <c r="F104" s="23" t="s">
        <v>128</v>
      </c>
      <c r="G104" s="32">
        <v>110</v>
      </c>
      <c r="H104" s="33">
        <f>H105+H106</f>
        <v>2989.2</v>
      </c>
      <c r="I104" s="33"/>
      <c r="J104" s="33">
        <f>J105+J106</f>
        <v>2989.2</v>
      </c>
      <c r="K104" s="33"/>
      <c r="L104" s="33">
        <f>L105+L106</f>
        <v>2989.2</v>
      </c>
      <c r="M104" s="33"/>
    </row>
    <row r="105" spans="1:13" x14ac:dyDescent="0.2">
      <c r="A105" s="11"/>
      <c r="B105" s="35" t="s">
        <v>92</v>
      </c>
      <c r="C105" s="30">
        <v>650</v>
      </c>
      <c r="D105" s="23" t="s">
        <v>35</v>
      </c>
      <c r="E105" s="23" t="s">
        <v>37</v>
      </c>
      <c r="F105" s="23" t="s">
        <v>128</v>
      </c>
      <c r="G105" s="32">
        <v>111</v>
      </c>
      <c r="H105" s="33">
        <v>2295.9</v>
      </c>
      <c r="I105" s="33"/>
      <c r="J105" s="33">
        <v>2295.9</v>
      </c>
      <c r="K105" s="33"/>
      <c r="L105" s="33">
        <v>2295.9</v>
      </c>
      <c r="M105" s="33"/>
    </row>
    <row r="106" spans="1:13" ht="29.25" customHeight="1" x14ac:dyDescent="0.2">
      <c r="A106" s="11"/>
      <c r="B106" s="35" t="s">
        <v>89</v>
      </c>
      <c r="C106" s="30">
        <v>650</v>
      </c>
      <c r="D106" s="23" t="s">
        <v>35</v>
      </c>
      <c r="E106" s="23" t="s">
        <v>37</v>
      </c>
      <c r="F106" s="23" t="s">
        <v>128</v>
      </c>
      <c r="G106" s="32">
        <v>119</v>
      </c>
      <c r="H106" s="33">
        <v>693.3</v>
      </c>
      <c r="I106" s="33"/>
      <c r="J106" s="33">
        <v>693.3</v>
      </c>
      <c r="K106" s="33"/>
      <c r="L106" s="33">
        <v>693.3</v>
      </c>
      <c r="M106" s="33"/>
    </row>
    <row r="107" spans="1:13" ht="33.75" hidden="1" customHeight="1" x14ac:dyDescent="0.2">
      <c r="A107" s="11"/>
      <c r="B107" s="35" t="s">
        <v>100</v>
      </c>
      <c r="C107" s="30">
        <v>650</v>
      </c>
      <c r="D107" s="23" t="s">
        <v>35</v>
      </c>
      <c r="E107" s="23" t="s">
        <v>37</v>
      </c>
      <c r="F107" s="23" t="s">
        <v>129</v>
      </c>
      <c r="G107" s="32"/>
      <c r="H107" s="33">
        <f>SUM(H109:H110)</f>
        <v>297.60000000000002</v>
      </c>
      <c r="I107" s="33"/>
      <c r="J107" s="33">
        <f>SUM(J109:J110)</f>
        <v>0</v>
      </c>
      <c r="K107" s="33"/>
      <c r="L107" s="33">
        <f>SUM(L109:L110)</f>
        <v>0</v>
      </c>
      <c r="M107" s="33"/>
    </row>
    <row r="108" spans="1:13" hidden="1" x14ac:dyDescent="0.2">
      <c r="A108" s="11"/>
      <c r="B108" s="35" t="s">
        <v>91</v>
      </c>
      <c r="C108" s="30">
        <v>650</v>
      </c>
      <c r="D108" s="23" t="s">
        <v>35</v>
      </c>
      <c r="E108" s="23" t="s">
        <v>37</v>
      </c>
      <c r="F108" s="23" t="s">
        <v>129</v>
      </c>
      <c r="G108" s="32">
        <v>110</v>
      </c>
      <c r="H108" s="33">
        <f>H109+H110</f>
        <v>297.60000000000002</v>
      </c>
      <c r="I108" s="33"/>
      <c r="J108" s="33">
        <f>J109+J110</f>
        <v>0</v>
      </c>
      <c r="K108" s="33"/>
      <c r="L108" s="33">
        <f>L109+L110</f>
        <v>0</v>
      </c>
      <c r="M108" s="33"/>
    </row>
    <row r="109" spans="1:13" hidden="1" x14ac:dyDescent="0.2">
      <c r="A109" s="11"/>
      <c r="B109" s="35" t="s">
        <v>92</v>
      </c>
      <c r="C109" s="30">
        <v>650</v>
      </c>
      <c r="D109" s="23" t="s">
        <v>35</v>
      </c>
      <c r="E109" s="23" t="s">
        <v>37</v>
      </c>
      <c r="F109" s="23" t="s">
        <v>129</v>
      </c>
      <c r="G109" s="32">
        <v>111</v>
      </c>
      <c r="H109" s="33">
        <v>228.6</v>
      </c>
      <c r="I109" s="33"/>
      <c r="J109" s="33">
        <v>0</v>
      </c>
      <c r="K109" s="33"/>
      <c r="L109" s="33">
        <v>0</v>
      </c>
      <c r="M109" s="33"/>
    </row>
    <row r="110" spans="1:13" ht="27" hidden="1" customHeight="1" x14ac:dyDescent="0.2">
      <c r="A110" s="11"/>
      <c r="B110" s="35" t="s">
        <v>89</v>
      </c>
      <c r="C110" s="30">
        <v>650</v>
      </c>
      <c r="D110" s="23" t="s">
        <v>35</v>
      </c>
      <c r="E110" s="23" t="s">
        <v>37</v>
      </c>
      <c r="F110" s="23" t="s">
        <v>129</v>
      </c>
      <c r="G110" s="32">
        <v>119</v>
      </c>
      <c r="H110" s="33">
        <v>69</v>
      </c>
      <c r="I110" s="33"/>
      <c r="J110" s="33">
        <v>0</v>
      </c>
      <c r="K110" s="33"/>
      <c r="L110" s="33">
        <v>0</v>
      </c>
      <c r="M110" s="33"/>
    </row>
    <row r="111" spans="1:13" x14ac:dyDescent="0.2">
      <c r="A111" s="11"/>
      <c r="B111" s="38" t="s">
        <v>39</v>
      </c>
      <c r="C111" s="30">
        <v>650</v>
      </c>
      <c r="D111" s="23" t="s">
        <v>35</v>
      </c>
      <c r="E111" s="23" t="s">
        <v>40</v>
      </c>
      <c r="F111" s="23"/>
      <c r="G111" s="32" t="s">
        <v>15</v>
      </c>
      <c r="H111" s="33">
        <f>H112+H114+H117</f>
        <v>1741</v>
      </c>
      <c r="I111" s="33"/>
      <c r="J111" s="33">
        <f>J112+J114</f>
        <v>0</v>
      </c>
      <c r="K111" s="33"/>
      <c r="L111" s="33">
        <f>L112+L114</f>
        <v>1940</v>
      </c>
      <c r="M111" s="33"/>
    </row>
    <row r="112" spans="1:13" x14ac:dyDescent="0.2">
      <c r="A112" s="11"/>
      <c r="B112" s="40" t="s">
        <v>75</v>
      </c>
      <c r="C112" s="30">
        <v>650</v>
      </c>
      <c r="D112" s="23" t="s">
        <v>35</v>
      </c>
      <c r="E112" s="23" t="s">
        <v>40</v>
      </c>
      <c r="F112" s="23" t="s">
        <v>130</v>
      </c>
      <c r="G112" s="32"/>
      <c r="H112" s="33">
        <f>H113</f>
        <v>1473</v>
      </c>
      <c r="I112" s="33"/>
      <c r="J112" s="33">
        <f>J113</f>
        <v>0</v>
      </c>
      <c r="K112" s="33"/>
      <c r="L112" s="33">
        <f>L113</f>
        <v>1940</v>
      </c>
      <c r="M112" s="33"/>
    </row>
    <row r="113" spans="1:13" ht="36" x14ac:dyDescent="0.2">
      <c r="A113" s="11"/>
      <c r="B113" s="35" t="s">
        <v>81</v>
      </c>
      <c r="C113" s="30">
        <v>650</v>
      </c>
      <c r="D113" s="23" t="s">
        <v>35</v>
      </c>
      <c r="E113" s="23" t="s">
        <v>40</v>
      </c>
      <c r="F113" s="23" t="s">
        <v>130</v>
      </c>
      <c r="G113" s="32">
        <v>810</v>
      </c>
      <c r="H113" s="33">
        <v>1473</v>
      </c>
      <c r="I113" s="33"/>
      <c r="J113" s="33">
        <v>0</v>
      </c>
      <c r="K113" s="33"/>
      <c r="L113" s="33">
        <v>1940</v>
      </c>
      <c r="M113" s="33"/>
    </row>
    <row r="114" spans="1:13" ht="48" hidden="1" x14ac:dyDescent="0.2">
      <c r="A114" s="11"/>
      <c r="B114" s="40" t="s">
        <v>66</v>
      </c>
      <c r="C114" s="30">
        <v>650</v>
      </c>
      <c r="D114" s="23" t="s">
        <v>35</v>
      </c>
      <c r="E114" s="23" t="s">
        <v>40</v>
      </c>
      <c r="F114" s="23" t="s">
        <v>131</v>
      </c>
      <c r="G114" s="32"/>
      <c r="H114" s="33">
        <f>H115</f>
        <v>268</v>
      </c>
      <c r="I114" s="33"/>
      <c r="J114" s="33">
        <f>J116</f>
        <v>0</v>
      </c>
      <c r="K114" s="33"/>
      <c r="L114" s="33">
        <f>L116</f>
        <v>0</v>
      </c>
      <c r="M114" s="33"/>
    </row>
    <row r="115" spans="1:13" hidden="1" x14ac:dyDescent="0.2">
      <c r="A115" s="11"/>
      <c r="B115" s="40" t="s">
        <v>108</v>
      </c>
      <c r="C115" s="30">
        <v>650</v>
      </c>
      <c r="D115" s="23" t="s">
        <v>35</v>
      </c>
      <c r="E115" s="23" t="s">
        <v>40</v>
      </c>
      <c r="F115" s="23" t="s">
        <v>131</v>
      </c>
      <c r="G115" s="32">
        <v>500</v>
      </c>
      <c r="H115" s="33">
        <f>H116</f>
        <v>268</v>
      </c>
      <c r="I115" s="33"/>
      <c r="J115" s="33"/>
      <c r="K115" s="33"/>
      <c r="L115" s="33"/>
      <c r="M115" s="33"/>
    </row>
    <row r="116" spans="1:13" hidden="1" x14ac:dyDescent="0.2">
      <c r="A116" s="11"/>
      <c r="B116" s="35" t="s">
        <v>93</v>
      </c>
      <c r="C116" s="30">
        <v>650</v>
      </c>
      <c r="D116" s="23" t="s">
        <v>35</v>
      </c>
      <c r="E116" s="23" t="s">
        <v>40</v>
      </c>
      <c r="F116" s="23" t="s">
        <v>131</v>
      </c>
      <c r="G116" s="32">
        <v>540</v>
      </c>
      <c r="H116" s="33">
        <v>268</v>
      </c>
      <c r="I116" s="33"/>
      <c r="J116" s="33">
        <v>0</v>
      </c>
      <c r="K116" s="33"/>
      <c r="L116" s="33">
        <v>0</v>
      </c>
      <c r="M116" s="33"/>
    </row>
    <row r="117" spans="1:13" ht="24" hidden="1" x14ac:dyDescent="0.2">
      <c r="A117" s="11"/>
      <c r="B117" s="35" t="s">
        <v>69</v>
      </c>
      <c r="C117" s="30">
        <v>650</v>
      </c>
      <c r="D117" s="23" t="s">
        <v>35</v>
      </c>
      <c r="E117" s="23" t="s">
        <v>40</v>
      </c>
      <c r="F117" s="23" t="s">
        <v>132</v>
      </c>
      <c r="G117" s="32"/>
      <c r="H117" s="33">
        <f>H118</f>
        <v>0</v>
      </c>
      <c r="I117" s="33"/>
      <c r="J117" s="33"/>
      <c r="K117" s="33"/>
      <c r="L117" s="33"/>
      <c r="M117" s="33"/>
    </row>
    <row r="118" spans="1:13" ht="24" hidden="1" x14ac:dyDescent="0.2">
      <c r="A118" s="11"/>
      <c r="B118" s="35" t="s">
        <v>84</v>
      </c>
      <c r="C118" s="30">
        <v>650</v>
      </c>
      <c r="D118" s="23" t="s">
        <v>35</v>
      </c>
      <c r="E118" s="23" t="s">
        <v>40</v>
      </c>
      <c r="F118" s="23" t="s">
        <v>132</v>
      </c>
      <c r="G118" s="32">
        <v>240</v>
      </c>
      <c r="H118" s="33">
        <f>H119</f>
        <v>0</v>
      </c>
      <c r="I118" s="33"/>
      <c r="J118" s="33"/>
      <c r="K118" s="33"/>
      <c r="L118" s="33"/>
      <c r="M118" s="33"/>
    </row>
    <row r="119" spans="1:13" hidden="1" x14ac:dyDescent="0.2">
      <c r="A119" s="11"/>
      <c r="B119" s="35" t="s">
        <v>104</v>
      </c>
      <c r="C119" s="30">
        <v>650</v>
      </c>
      <c r="D119" s="23" t="s">
        <v>35</v>
      </c>
      <c r="E119" s="23" t="s">
        <v>40</v>
      </c>
      <c r="F119" s="23" t="s">
        <v>132</v>
      </c>
      <c r="G119" s="32">
        <v>244</v>
      </c>
      <c r="H119" s="33">
        <v>0</v>
      </c>
      <c r="I119" s="33"/>
      <c r="J119" s="33"/>
      <c r="K119" s="33"/>
      <c r="L119" s="33"/>
      <c r="M119" s="33"/>
    </row>
    <row r="120" spans="1:13" x14ac:dyDescent="0.2">
      <c r="A120" s="11"/>
      <c r="B120" s="38" t="s">
        <v>41</v>
      </c>
      <c r="C120" s="30">
        <v>650</v>
      </c>
      <c r="D120" s="23" t="s">
        <v>35</v>
      </c>
      <c r="E120" s="23" t="s">
        <v>42</v>
      </c>
      <c r="F120" s="23"/>
      <c r="G120" s="32" t="s">
        <v>15</v>
      </c>
      <c r="H120" s="33">
        <f>H121</f>
        <v>8637.2999999999993</v>
      </c>
      <c r="I120" s="33"/>
      <c r="J120" s="33">
        <f>J121</f>
        <v>54020.1</v>
      </c>
      <c r="K120" s="33"/>
      <c r="L120" s="33">
        <f>L121</f>
        <v>9673.7999999999993</v>
      </c>
      <c r="M120" s="33"/>
    </row>
    <row r="121" spans="1:13" ht="24" x14ac:dyDescent="0.2">
      <c r="A121" s="11"/>
      <c r="B121" s="35" t="s">
        <v>69</v>
      </c>
      <c r="C121" s="30">
        <v>650</v>
      </c>
      <c r="D121" s="23" t="s">
        <v>35</v>
      </c>
      <c r="E121" s="23" t="s">
        <v>42</v>
      </c>
      <c r="F121" s="23" t="s">
        <v>133</v>
      </c>
      <c r="G121" s="32"/>
      <c r="H121" s="33">
        <f>H122</f>
        <v>8637.2999999999993</v>
      </c>
      <c r="I121" s="33"/>
      <c r="J121" s="33">
        <f>J122</f>
        <v>54020.1</v>
      </c>
      <c r="K121" s="33"/>
      <c r="L121" s="33">
        <f t="shared" ref="L121" si="11">L122</f>
        <v>9673.7999999999993</v>
      </c>
      <c r="M121" s="33"/>
    </row>
    <row r="122" spans="1:13" ht="24" x14ac:dyDescent="0.2">
      <c r="A122" s="11"/>
      <c r="B122" s="35" t="s">
        <v>84</v>
      </c>
      <c r="C122" s="30">
        <v>650</v>
      </c>
      <c r="D122" s="23" t="s">
        <v>35</v>
      </c>
      <c r="E122" s="23" t="s">
        <v>42</v>
      </c>
      <c r="F122" s="23" t="s">
        <v>133</v>
      </c>
      <c r="G122" s="32">
        <v>240</v>
      </c>
      <c r="H122" s="33">
        <f>H123</f>
        <v>8637.2999999999993</v>
      </c>
      <c r="I122" s="33"/>
      <c r="J122" s="33">
        <f>J123</f>
        <v>54020.1</v>
      </c>
      <c r="K122" s="33"/>
      <c r="L122" s="33">
        <f>L123</f>
        <v>9673.7999999999993</v>
      </c>
      <c r="M122" s="33"/>
    </row>
    <row r="123" spans="1:13" x14ac:dyDescent="0.2">
      <c r="A123" s="11"/>
      <c r="B123" s="35" t="s">
        <v>104</v>
      </c>
      <c r="C123" s="30">
        <v>650</v>
      </c>
      <c r="D123" s="23" t="s">
        <v>35</v>
      </c>
      <c r="E123" s="23" t="s">
        <v>42</v>
      </c>
      <c r="F123" s="23" t="s">
        <v>133</v>
      </c>
      <c r="G123" s="32">
        <v>244</v>
      </c>
      <c r="H123" s="33">
        <v>8637.2999999999993</v>
      </c>
      <c r="I123" s="33"/>
      <c r="J123" s="33">
        <v>54020.1</v>
      </c>
      <c r="K123" s="33"/>
      <c r="L123" s="33">
        <v>9673.7999999999993</v>
      </c>
      <c r="M123" s="33"/>
    </row>
    <row r="124" spans="1:13" x14ac:dyDescent="0.2">
      <c r="A124" s="11"/>
      <c r="B124" s="38" t="s">
        <v>43</v>
      </c>
      <c r="C124" s="30">
        <v>650</v>
      </c>
      <c r="D124" s="23" t="s">
        <v>35</v>
      </c>
      <c r="E124" s="23" t="s">
        <v>44</v>
      </c>
      <c r="F124" s="23"/>
      <c r="G124" s="32" t="s">
        <v>15</v>
      </c>
      <c r="H124" s="33">
        <f>H125</f>
        <v>562</v>
      </c>
      <c r="I124" s="33"/>
      <c r="J124" s="33">
        <f>J125</f>
        <v>0</v>
      </c>
      <c r="K124" s="33"/>
      <c r="L124" s="33">
        <f>L125</f>
        <v>662</v>
      </c>
      <c r="M124" s="33"/>
    </row>
    <row r="125" spans="1:13" x14ac:dyDescent="0.2">
      <c r="A125" s="11"/>
      <c r="B125" s="40" t="s">
        <v>45</v>
      </c>
      <c r="C125" s="30">
        <v>650</v>
      </c>
      <c r="D125" s="23" t="s">
        <v>35</v>
      </c>
      <c r="E125" s="23" t="s">
        <v>44</v>
      </c>
      <c r="F125" s="23" t="s">
        <v>134</v>
      </c>
      <c r="G125" s="28"/>
      <c r="H125" s="33">
        <f>H126</f>
        <v>562</v>
      </c>
      <c r="I125" s="33"/>
      <c r="J125" s="33">
        <f>J126</f>
        <v>0</v>
      </c>
      <c r="K125" s="33"/>
      <c r="L125" s="33">
        <f>L126</f>
        <v>662</v>
      </c>
      <c r="M125" s="33"/>
    </row>
    <row r="126" spans="1:13" ht="24" x14ac:dyDescent="0.2">
      <c r="A126" s="11"/>
      <c r="B126" s="35" t="s">
        <v>84</v>
      </c>
      <c r="C126" s="30">
        <v>650</v>
      </c>
      <c r="D126" s="23" t="s">
        <v>35</v>
      </c>
      <c r="E126" s="23" t="s">
        <v>44</v>
      </c>
      <c r="F126" s="23" t="s">
        <v>134</v>
      </c>
      <c r="G126" s="32">
        <v>240</v>
      </c>
      <c r="H126" s="33">
        <f>H127</f>
        <v>562</v>
      </c>
      <c r="I126" s="33"/>
      <c r="J126" s="33">
        <f>J127</f>
        <v>0</v>
      </c>
      <c r="K126" s="33"/>
      <c r="L126" s="33">
        <f>L127</f>
        <v>662</v>
      </c>
      <c r="M126" s="33"/>
    </row>
    <row r="127" spans="1:13" x14ac:dyDescent="0.2">
      <c r="A127" s="11"/>
      <c r="B127" s="35" t="s">
        <v>104</v>
      </c>
      <c r="C127" s="30">
        <v>650</v>
      </c>
      <c r="D127" s="23" t="s">
        <v>35</v>
      </c>
      <c r="E127" s="23" t="s">
        <v>44</v>
      </c>
      <c r="F127" s="23" t="s">
        <v>134</v>
      </c>
      <c r="G127" s="32">
        <v>244</v>
      </c>
      <c r="H127" s="33">
        <v>562</v>
      </c>
      <c r="I127" s="33"/>
      <c r="J127" s="33">
        <v>0</v>
      </c>
      <c r="K127" s="33"/>
      <c r="L127" s="33">
        <v>662</v>
      </c>
      <c r="M127" s="33"/>
    </row>
    <row r="128" spans="1:13" x14ac:dyDescent="0.2">
      <c r="A128" s="11"/>
      <c r="B128" s="38" t="s">
        <v>46</v>
      </c>
      <c r="C128" s="30">
        <v>650</v>
      </c>
      <c r="D128" s="23" t="s">
        <v>47</v>
      </c>
      <c r="E128" s="23" t="s">
        <v>12</v>
      </c>
      <c r="F128" s="23"/>
      <c r="G128" s="32"/>
      <c r="H128" s="33">
        <f>H129+H139+H153</f>
        <v>20060.8</v>
      </c>
      <c r="I128" s="33"/>
      <c r="J128" s="33">
        <f>J129+J139+J153</f>
        <v>21456.399999999998</v>
      </c>
      <c r="K128" s="33"/>
      <c r="L128" s="33">
        <f>L129+L139+L153</f>
        <v>36754</v>
      </c>
      <c r="M128" s="33"/>
    </row>
    <row r="129" spans="1:13" hidden="1" x14ac:dyDescent="0.2">
      <c r="A129" s="11"/>
      <c r="B129" s="38" t="s">
        <v>48</v>
      </c>
      <c r="C129" s="30">
        <v>650</v>
      </c>
      <c r="D129" s="23" t="s">
        <v>47</v>
      </c>
      <c r="E129" s="23" t="s">
        <v>37</v>
      </c>
      <c r="F129" s="23"/>
      <c r="G129" s="32"/>
      <c r="H129" s="33">
        <f>H133+H135+H130</f>
        <v>803.7</v>
      </c>
      <c r="I129" s="33"/>
      <c r="J129" s="33">
        <f t="shared" ref="J129:L129" si="12">J133+J135+J130</f>
        <v>0</v>
      </c>
      <c r="K129" s="33"/>
      <c r="L129" s="33">
        <f t="shared" si="12"/>
        <v>0</v>
      </c>
      <c r="M129" s="33"/>
    </row>
    <row r="130" spans="1:13" ht="24" hidden="1" x14ac:dyDescent="0.2">
      <c r="A130" s="11"/>
      <c r="B130" s="35" t="s">
        <v>69</v>
      </c>
      <c r="C130" s="30">
        <v>650</v>
      </c>
      <c r="D130" s="23" t="s">
        <v>47</v>
      </c>
      <c r="E130" s="23" t="s">
        <v>37</v>
      </c>
      <c r="F130" s="23" t="s">
        <v>135</v>
      </c>
      <c r="G130" s="32"/>
      <c r="H130" s="33">
        <f>H131</f>
        <v>500</v>
      </c>
      <c r="I130" s="33"/>
      <c r="J130" s="33">
        <f>J131</f>
        <v>0</v>
      </c>
      <c r="K130" s="33"/>
      <c r="L130" s="33">
        <f>L131</f>
        <v>0</v>
      </c>
      <c r="M130" s="33"/>
    </row>
    <row r="131" spans="1:13" ht="24" hidden="1" x14ac:dyDescent="0.2">
      <c r="A131" s="11"/>
      <c r="B131" s="35" t="s">
        <v>84</v>
      </c>
      <c r="C131" s="30">
        <v>650</v>
      </c>
      <c r="D131" s="23" t="s">
        <v>47</v>
      </c>
      <c r="E131" s="23" t="s">
        <v>37</v>
      </c>
      <c r="F131" s="23" t="s">
        <v>135</v>
      </c>
      <c r="G131" s="32">
        <v>240</v>
      </c>
      <c r="H131" s="33">
        <f>H132</f>
        <v>500</v>
      </c>
      <c r="I131" s="33"/>
      <c r="J131" s="33">
        <f>J132</f>
        <v>0</v>
      </c>
      <c r="K131" s="33"/>
      <c r="L131" s="33">
        <f>L132</f>
        <v>0</v>
      </c>
      <c r="M131" s="33"/>
    </row>
    <row r="132" spans="1:13" hidden="1" x14ac:dyDescent="0.2">
      <c r="A132" s="11"/>
      <c r="B132" s="35" t="s">
        <v>104</v>
      </c>
      <c r="C132" s="30">
        <v>650</v>
      </c>
      <c r="D132" s="23" t="s">
        <v>47</v>
      </c>
      <c r="E132" s="23" t="s">
        <v>37</v>
      </c>
      <c r="F132" s="23" t="s">
        <v>135</v>
      </c>
      <c r="G132" s="32">
        <v>244</v>
      </c>
      <c r="H132" s="33">
        <v>500</v>
      </c>
      <c r="I132" s="33"/>
      <c r="J132" s="33"/>
      <c r="K132" s="33"/>
      <c r="L132" s="33"/>
      <c r="M132" s="33"/>
    </row>
    <row r="133" spans="1:13" ht="24" hidden="1" x14ac:dyDescent="0.2">
      <c r="A133" s="11"/>
      <c r="B133" s="40" t="s">
        <v>76</v>
      </c>
      <c r="C133" s="30">
        <v>650</v>
      </c>
      <c r="D133" s="23" t="s">
        <v>47</v>
      </c>
      <c r="E133" s="23" t="s">
        <v>37</v>
      </c>
      <c r="F133" s="23" t="s">
        <v>136</v>
      </c>
      <c r="G133" s="33"/>
      <c r="H133" s="33">
        <f>H134</f>
        <v>0</v>
      </c>
      <c r="I133" s="33"/>
      <c r="J133" s="33">
        <f>J134</f>
        <v>0</v>
      </c>
      <c r="K133" s="33"/>
      <c r="L133" s="33">
        <f>L134</f>
        <v>0</v>
      </c>
      <c r="M133" s="33"/>
    </row>
    <row r="134" spans="1:13" ht="24" hidden="1" x14ac:dyDescent="0.2">
      <c r="A134" s="11"/>
      <c r="B134" s="35" t="s">
        <v>99</v>
      </c>
      <c r="C134" s="30">
        <v>650</v>
      </c>
      <c r="D134" s="23" t="s">
        <v>47</v>
      </c>
      <c r="E134" s="23" t="s">
        <v>37</v>
      </c>
      <c r="F134" s="23" t="s">
        <v>136</v>
      </c>
      <c r="G134" s="32">
        <v>630</v>
      </c>
      <c r="H134" s="33">
        <v>0</v>
      </c>
      <c r="I134" s="33"/>
      <c r="J134" s="33"/>
      <c r="K134" s="33"/>
      <c r="L134" s="33"/>
      <c r="M134" s="33"/>
    </row>
    <row r="135" spans="1:13" ht="24" hidden="1" x14ac:dyDescent="0.2">
      <c r="A135" s="11"/>
      <c r="B135" s="40" t="s">
        <v>69</v>
      </c>
      <c r="C135" s="30">
        <v>650</v>
      </c>
      <c r="D135" s="23" t="s">
        <v>47</v>
      </c>
      <c r="E135" s="23" t="s">
        <v>37</v>
      </c>
      <c r="F135" s="23" t="s">
        <v>137</v>
      </c>
      <c r="G135" s="32"/>
      <c r="H135" s="33">
        <f>H136</f>
        <v>303.7</v>
      </c>
      <c r="I135" s="33"/>
      <c r="J135" s="33">
        <f>J136</f>
        <v>0</v>
      </c>
      <c r="K135" s="33"/>
      <c r="L135" s="33">
        <f>L136</f>
        <v>0</v>
      </c>
      <c r="M135" s="33"/>
    </row>
    <row r="136" spans="1:13" ht="24" hidden="1" x14ac:dyDescent="0.2">
      <c r="A136" s="11"/>
      <c r="B136" s="35" t="s">
        <v>84</v>
      </c>
      <c r="C136" s="30">
        <v>650</v>
      </c>
      <c r="D136" s="23" t="s">
        <v>47</v>
      </c>
      <c r="E136" s="23" t="s">
        <v>37</v>
      </c>
      <c r="F136" s="23" t="s">
        <v>137</v>
      </c>
      <c r="G136" s="32">
        <v>240</v>
      </c>
      <c r="H136" s="33">
        <f>SUM(H137:H138)</f>
        <v>303.7</v>
      </c>
      <c r="I136" s="33"/>
      <c r="J136" s="33">
        <f>SUM(J137:J138)</f>
        <v>0</v>
      </c>
      <c r="K136" s="33"/>
      <c r="L136" s="33">
        <f>SUM(L137:L138)</f>
        <v>0</v>
      </c>
      <c r="M136" s="33"/>
    </row>
    <row r="137" spans="1:13" ht="24" hidden="1" x14ac:dyDescent="0.2">
      <c r="A137" s="11"/>
      <c r="B137" s="35" t="s">
        <v>51</v>
      </c>
      <c r="C137" s="30">
        <v>650</v>
      </c>
      <c r="D137" s="23" t="s">
        <v>47</v>
      </c>
      <c r="E137" s="23" t="s">
        <v>37</v>
      </c>
      <c r="F137" s="23" t="s">
        <v>137</v>
      </c>
      <c r="G137" s="32">
        <v>243</v>
      </c>
      <c r="H137" s="33">
        <v>100</v>
      </c>
      <c r="I137" s="33"/>
      <c r="J137" s="33"/>
      <c r="K137" s="33"/>
      <c r="L137" s="33"/>
      <c r="M137" s="33"/>
    </row>
    <row r="138" spans="1:13" hidden="1" x14ac:dyDescent="0.2">
      <c r="A138" s="11"/>
      <c r="B138" s="35" t="s">
        <v>104</v>
      </c>
      <c r="C138" s="30">
        <v>650</v>
      </c>
      <c r="D138" s="23" t="s">
        <v>47</v>
      </c>
      <c r="E138" s="23" t="s">
        <v>37</v>
      </c>
      <c r="F138" s="23" t="s">
        <v>137</v>
      </c>
      <c r="G138" s="32">
        <v>244</v>
      </c>
      <c r="H138" s="33">
        <v>203.7</v>
      </c>
      <c r="I138" s="33"/>
      <c r="J138" s="33"/>
      <c r="K138" s="33"/>
      <c r="L138" s="33"/>
      <c r="M138" s="33"/>
    </row>
    <row r="139" spans="1:13" x14ac:dyDescent="0.2">
      <c r="A139" s="11"/>
      <c r="B139" s="38" t="s">
        <v>49</v>
      </c>
      <c r="C139" s="30">
        <v>650</v>
      </c>
      <c r="D139" s="23" t="s">
        <v>47</v>
      </c>
      <c r="E139" s="23" t="s">
        <v>50</v>
      </c>
      <c r="F139" s="23"/>
      <c r="G139" s="32"/>
      <c r="H139" s="33">
        <f>H140+H147+H150</f>
        <v>15617.099999999999</v>
      </c>
      <c r="I139" s="33">
        <f t="shared" ref="I139:L139" si="13">I140+I147+I150</f>
        <v>0</v>
      </c>
      <c r="J139" s="33">
        <f>J140+J147+J150</f>
        <v>21456.399999999998</v>
      </c>
      <c r="K139" s="33"/>
      <c r="L139" s="33">
        <f t="shared" si="13"/>
        <v>30200.9</v>
      </c>
      <c r="M139" s="33"/>
    </row>
    <row r="140" spans="1:13" ht="24" x14ac:dyDescent="0.2">
      <c r="A140" s="11"/>
      <c r="B140" s="38" t="s">
        <v>69</v>
      </c>
      <c r="C140" s="30">
        <v>650</v>
      </c>
      <c r="D140" s="30" t="s">
        <v>47</v>
      </c>
      <c r="E140" s="23" t="s">
        <v>50</v>
      </c>
      <c r="F140" s="23" t="s">
        <v>138</v>
      </c>
      <c r="G140" s="32"/>
      <c r="H140" s="33">
        <f>H141+H144</f>
        <v>4806.2</v>
      </c>
      <c r="I140" s="33">
        <f t="shared" ref="I140:L140" si="14">I141+I144</f>
        <v>0</v>
      </c>
      <c r="J140" s="33">
        <f t="shared" si="14"/>
        <v>0</v>
      </c>
      <c r="K140" s="33"/>
      <c r="L140" s="33">
        <f t="shared" si="14"/>
        <v>9500</v>
      </c>
      <c r="M140" s="33"/>
    </row>
    <row r="141" spans="1:13" ht="24" x14ac:dyDescent="0.2">
      <c r="A141" s="11"/>
      <c r="B141" s="35" t="s">
        <v>84</v>
      </c>
      <c r="C141" s="30">
        <v>650</v>
      </c>
      <c r="D141" s="23" t="s">
        <v>47</v>
      </c>
      <c r="E141" s="23" t="s">
        <v>50</v>
      </c>
      <c r="F141" s="23" t="s">
        <v>138</v>
      </c>
      <c r="G141" s="32">
        <v>240</v>
      </c>
      <c r="H141" s="33">
        <f>SUM(H142:H143)</f>
        <v>1690</v>
      </c>
      <c r="I141" s="33"/>
      <c r="J141" s="33">
        <f t="shared" ref="J141:L141" si="15">SUM(J142:J143)</f>
        <v>0</v>
      </c>
      <c r="K141" s="33"/>
      <c r="L141" s="33">
        <f t="shared" si="15"/>
        <v>3000</v>
      </c>
      <c r="M141" s="33"/>
    </row>
    <row r="142" spans="1:13" ht="24" hidden="1" x14ac:dyDescent="0.2">
      <c r="A142" s="11"/>
      <c r="B142" s="35" t="s">
        <v>51</v>
      </c>
      <c r="C142" s="30">
        <v>650</v>
      </c>
      <c r="D142" s="23" t="s">
        <v>47</v>
      </c>
      <c r="E142" s="23" t="s">
        <v>50</v>
      </c>
      <c r="F142" s="23" t="s">
        <v>138</v>
      </c>
      <c r="G142" s="32">
        <v>243</v>
      </c>
      <c r="H142" s="33">
        <v>0</v>
      </c>
      <c r="I142" s="33"/>
      <c r="J142" s="33"/>
      <c r="K142" s="33"/>
      <c r="L142" s="33"/>
      <c r="M142" s="33"/>
    </row>
    <row r="143" spans="1:13" x14ac:dyDescent="0.2">
      <c r="A143" s="11"/>
      <c r="B143" s="35" t="s">
        <v>104</v>
      </c>
      <c r="C143" s="30">
        <v>650</v>
      </c>
      <c r="D143" s="23" t="s">
        <v>47</v>
      </c>
      <c r="E143" s="23" t="s">
        <v>50</v>
      </c>
      <c r="F143" s="23" t="s">
        <v>138</v>
      </c>
      <c r="G143" s="32">
        <v>244</v>
      </c>
      <c r="H143" s="33">
        <v>1690</v>
      </c>
      <c r="I143" s="33"/>
      <c r="J143" s="33">
        <v>0</v>
      </c>
      <c r="K143" s="33"/>
      <c r="L143" s="33">
        <v>3000</v>
      </c>
      <c r="M143" s="33"/>
    </row>
    <row r="144" spans="1:13" x14ac:dyDescent="0.2">
      <c r="A144" s="11"/>
      <c r="B144" s="35" t="s">
        <v>139</v>
      </c>
      <c r="C144" s="30">
        <v>650</v>
      </c>
      <c r="D144" s="23" t="s">
        <v>47</v>
      </c>
      <c r="E144" s="23" t="s">
        <v>50</v>
      </c>
      <c r="F144" s="23" t="s">
        <v>138</v>
      </c>
      <c r="G144" s="32">
        <v>800</v>
      </c>
      <c r="H144" s="33">
        <f>H145</f>
        <v>3116.2</v>
      </c>
      <c r="I144" s="33"/>
      <c r="J144" s="33">
        <f t="shared" ref="J144:L145" si="16">J145</f>
        <v>0</v>
      </c>
      <c r="K144" s="33"/>
      <c r="L144" s="33">
        <f t="shared" si="16"/>
        <v>6500</v>
      </c>
      <c r="M144" s="33"/>
    </row>
    <row r="145" spans="1:13" ht="36" x14ac:dyDescent="0.2">
      <c r="A145" s="11"/>
      <c r="B145" s="35" t="s">
        <v>81</v>
      </c>
      <c r="C145" s="30">
        <v>650</v>
      </c>
      <c r="D145" s="23" t="s">
        <v>47</v>
      </c>
      <c r="E145" s="23" t="s">
        <v>50</v>
      </c>
      <c r="F145" s="23" t="s">
        <v>138</v>
      </c>
      <c r="G145" s="32">
        <v>810</v>
      </c>
      <c r="H145" s="33">
        <f>H146</f>
        <v>3116.2</v>
      </c>
      <c r="I145" s="33"/>
      <c r="J145" s="33">
        <f t="shared" si="16"/>
        <v>0</v>
      </c>
      <c r="K145" s="33"/>
      <c r="L145" s="33">
        <f t="shared" si="16"/>
        <v>6500</v>
      </c>
      <c r="M145" s="33"/>
    </row>
    <row r="146" spans="1:13" ht="48" x14ac:dyDescent="0.2">
      <c r="A146" s="11"/>
      <c r="B146" s="35" t="s">
        <v>109</v>
      </c>
      <c r="C146" s="30">
        <v>650</v>
      </c>
      <c r="D146" s="23" t="s">
        <v>47</v>
      </c>
      <c r="E146" s="23" t="s">
        <v>50</v>
      </c>
      <c r="F146" s="23" t="s">
        <v>138</v>
      </c>
      <c r="G146" s="32">
        <v>811</v>
      </c>
      <c r="H146" s="33">
        <v>3116.2</v>
      </c>
      <c r="I146" s="33"/>
      <c r="J146" s="33">
        <v>0</v>
      </c>
      <c r="K146" s="33"/>
      <c r="L146" s="33">
        <v>6500</v>
      </c>
      <c r="M146" s="33"/>
    </row>
    <row r="147" spans="1:13" ht="68.25" customHeight="1" x14ac:dyDescent="0.2">
      <c r="A147" s="11"/>
      <c r="B147" s="35" t="s">
        <v>140</v>
      </c>
      <c r="C147" s="30">
        <v>650</v>
      </c>
      <c r="D147" s="23" t="s">
        <v>47</v>
      </c>
      <c r="E147" s="23" t="s">
        <v>50</v>
      </c>
      <c r="F147" s="23" t="s">
        <v>141</v>
      </c>
      <c r="G147" s="32"/>
      <c r="H147" s="33">
        <f>H148</f>
        <v>1081.0999999999999</v>
      </c>
      <c r="I147" s="33"/>
      <c r="J147" s="33">
        <f t="shared" ref="J147:L147" si="17">J148</f>
        <v>2145.6</v>
      </c>
      <c r="K147" s="33"/>
      <c r="L147" s="33">
        <f t="shared" si="17"/>
        <v>2070.1</v>
      </c>
      <c r="M147" s="33"/>
    </row>
    <row r="148" spans="1:13" ht="24" x14ac:dyDescent="0.2">
      <c r="A148" s="11"/>
      <c r="B148" s="35" t="s">
        <v>84</v>
      </c>
      <c r="C148" s="30">
        <v>650</v>
      </c>
      <c r="D148" s="23" t="s">
        <v>47</v>
      </c>
      <c r="E148" s="23" t="s">
        <v>50</v>
      </c>
      <c r="F148" s="23" t="s">
        <v>141</v>
      </c>
      <c r="G148" s="32">
        <v>240</v>
      </c>
      <c r="H148" s="33">
        <f>H149</f>
        <v>1081.0999999999999</v>
      </c>
      <c r="I148" s="33"/>
      <c r="J148" s="33">
        <f>J149</f>
        <v>2145.6</v>
      </c>
      <c r="K148" s="33"/>
      <c r="L148" s="33">
        <f>L149</f>
        <v>2070.1</v>
      </c>
      <c r="M148" s="33"/>
    </row>
    <row r="149" spans="1:13" ht="24" x14ac:dyDescent="0.2">
      <c r="A149" s="11"/>
      <c r="B149" s="35" t="s">
        <v>51</v>
      </c>
      <c r="C149" s="30">
        <v>650</v>
      </c>
      <c r="D149" s="23" t="s">
        <v>47</v>
      </c>
      <c r="E149" s="23" t="s">
        <v>50</v>
      </c>
      <c r="F149" s="23" t="s">
        <v>141</v>
      </c>
      <c r="G149" s="32">
        <v>243</v>
      </c>
      <c r="H149" s="33">
        <v>1081.0999999999999</v>
      </c>
      <c r="I149" s="33"/>
      <c r="J149" s="33">
        <v>2145.6</v>
      </c>
      <c r="K149" s="33"/>
      <c r="L149" s="33">
        <v>2070.1</v>
      </c>
      <c r="M149" s="33"/>
    </row>
    <row r="150" spans="1:13" ht="45" x14ac:dyDescent="0.2">
      <c r="A150" s="11"/>
      <c r="B150" s="46" t="s">
        <v>142</v>
      </c>
      <c r="C150" s="30">
        <v>650</v>
      </c>
      <c r="D150" s="23" t="s">
        <v>47</v>
      </c>
      <c r="E150" s="23" t="s">
        <v>50</v>
      </c>
      <c r="F150" s="23" t="s">
        <v>143</v>
      </c>
      <c r="G150" s="32"/>
      <c r="H150" s="33">
        <f>H152</f>
        <v>9729.7999999999993</v>
      </c>
      <c r="I150" s="33"/>
      <c r="J150" s="33">
        <f>J152</f>
        <v>19310.8</v>
      </c>
      <c r="K150" s="33"/>
      <c r="L150" s="33">
        <f>L152</f>
        <v>18630.8</v>
      </c>
      <c r="M150" s="33"/>
    </row>
    <row r="151" spans="1:13" ht="24" x14ac:dyDescent="0.2">
      <c r="A151" s="11"/>
      <c r="B151" s="35" t="s">
        <v>84</v>
      </c>
      <c r="C151" s="30">
        <v>650</v>
      </c>
      <c r="D151" s="23" t="s">
        <v>47</v>
      </c>
      <c r="E151" s="23" t="s">
        <v>50</v>
      </c>
      <c r="F151" s="23" t="s">
        <v>143</v>
      </c>
      <c r="G151" s="32">
        <v>240</v>
      </c>
      <c r="H151" s="33">
        <f>H152</f>
        <v>9729.7999999999993</v>
      </c>
      <c r="I151" s="33"/>
      <c r="J151" s="33">
        <f>J152</f>
        <v>19310.8</v>
      </c>
      <c r="K151" s="33"/>
      <c r="L151" s="33">
        <f>L152</f>
        <v>18630.8</v>
      </c>
      <c r="M151" s="33"/>
    </row>
    <row r="152" spans="1:13" ht="24" x14ac:dyDescent="0.2">
      <c r="A152" s="11"/>
      <c r="B152" s="35" t="s">
        <v>51</v>
      </c>
      <c r="C152" s="30">
        <v>650</v>
      </c>
      <c r="D152" s="23" t="s">
        <v>47</v>
      </c>
      <c r="E152" s="23" t="s">
        <v>50</v>
      </c>
      <c r="F152" s="23" t="s">
        <v>143</v>
      </c>
      <c r="G152" s="32">
        <v>243</v>
      </c>
      <c r="H152" s="33">
        <v>9729.7999999999993</v>
      </c>
      <c r="I152" s="33"/>
      <c r="J152" s="33">
        <v>19310.8</v>
      </c>
      <c r="K152" s="33"/>
      <c r="L152" s="33">
        <v>18630.8</v>
      </c>
      <c r="M152" s="33"/>
    </row>
    <row r="153" spans="1:13" x14ac:dyDescent="0.2">
      <c r="A153" s="11"/>
      <c r="B153" s="38" t="s">
        <v>52</v>
      </c>
      <c r="C153" s="30">
        <v>650</v>
      </c>
      <c r="D153" s="23" t="s">
        <v>47</v>
      </c>
      <c r="E153" s="23" t="s">
        <v>53</v>
      </c>
      <c r="F153" s="23"/>
      <c r="G153" s="32"/>
      <c r="H153" s="33">
        <f>H154+H157+H160+H166</f>
        <v>3640</v>
      </c>
      <c r="I153" s="33"/>
      <c r="J153" s="33">
        <f>J154+J157+J160+J166</f>
        <v>0</v>
      </c>
      <c r="K153" s="33"/>
      <c r="L153" s="33">
        <f>L154+L157+L160+L166+L163</f>
        <v>6553.1</v>
      </c>
      <c r="M153" s="33"/>
    </row>
    <row r="154" spans="1:13" ht="24" x14ac:dyDescent="0.2">
      <c r="A154" s="11"/>
      <c r="B154" s="40" t="s">
        <v>69</v>
      </c>
      <c r="C154" s="30">
        <v>650</v>
      </c>
      <c r="D154" s="23" t="s">
        <v>47</v>
      </c>
      <c r="E154" s="23" t="s">
        <v>53</v>
      </c>
      <c r="F154" s="23" t="s">
        <v>144</v>
      </c>
      <c r="G154" s="32"/>
      <c r="H154" s="33">
        <f>H155</f>
        <v>1100</v>
      </c>
      <c r="I154" s="33"/>
      <c r="J154" s="33">
        <f>J155</f>
        <v>0</v>
      </c>
      <c r="K154" s="33"/>
      <c r="L154" s="33">
        <f>L155</f>
        <v>1600</v>
      </c>
      <c r="M154" s="33"/>
    </row>
    <row r="155" spans="1:13" ht="24" x14ac:dyDescent="0.2">
      <c r="A155" s="11"/>
      <c r="B155" s="35" t="s">
        <v>84</v>
      </c>
      <c r="C155" s="30">
        <v>650</v>
      </c>
      <c r="D155" s="23" t="s">
        <v>47</v>
      </c>
      <c r="E155" s="23" t="s">
        <v>53</v>
      </c>
      <c r="F155" s="23" t="s">
        <v>144</v>
      </c>
      <c r="G155" s="32">
        <v>240</v>
      </c>
      <c r="H155" s="33">
        <f>H156</f>
        <v>1100</v>
      </c>
      <c r="I155" s="33"/>
      <c r="J155" s="33">
        <f>J156</f>
        <v>0</v>
      </c>
      <c r="K155" s="33"/>
      <c r="L155" s="33">
        <f>L156</f>
        <v>1600</v>
      </c>
      <c r="M155" s="33"/>
    </row>
    <row r="156" spans="1:13" x14ac:dyDescent="0.2">
      <c r="A156" s="11"/>
      <c r="B156" s="35" t="s">
        <v>104</v>
      </c>
      <c r="C156" s="30">
        <v>650</v>
      </c>
      <c r="D156" s="23" t="s">
        <v>47</v>
      </c>
      <c r="E156" s="23" t="s">
        <v>53</v>
      </c>
      <c r="F156" s="23" t="s">
        <v>144</v>
      </c>
      <c r="G156" s="32">
        <v>244</v>
      </c>
      <c r="H156" s="33">
        <v>1100</v>
      </c>
      <c r="I156" s="33"/>
      <c r="J156" s="33">
        <v>0</v>
      </c>
      <c r="K156" s="33"/>
      <c r="L156" s="33">
        <v>1600</v>
      </c>
      <c r="M156" s="33"/>
    </row>
    <row r="157" spans="1:13" ht="24" hidden="1" x14ac:dyDescent="0.2">
      <c r="A157" s="11"/>
      <c r="B157" s="40" t="s">
        <v>69</v>
      </c>
      <c r="C157" s="30">
        <v>650</v>
      </c>
      <c r="D157" s="23" t="s">
        <v>47</v>
      </c>
      <c r="E157" s="23" t="s">
        <v>53</v>
      </c>
      <c r="F157" s="23" t="s">
        <v>145</v>
      </c>
      <c r="G157" s="32"/>
      <c r="H157" s="33">
        <f>H158</f>
        <v>0</v>
      </c>
      <c r="I157" s="33"/>
      <c r="J157" s="33">
        <f>J158</f>
        <v>0</v>
      </c>
      <c r="K157" s="33"/>
      <c r="L157" s="33">
        <f>L158</f>
        <v>0</v>
      </c>
      <c r="M157" s="33"/>
    </row>
    <row r="158" spans="1:13" ht="24" hidden="1" x14ac:dyDescent="0.2">
      <c r="A158" s="11"/>
      <c r="B158" s="35" t="s">
        <v>84</v>
      </c>
      <c r="C158" s="30">
        <v>650</v>
      </c>
      <c r="D158" s="23" t="s">
        <v>47</v>
      </c>
      <c r="E158" s="23" t="s">
        <v>53</v>
      </c>
      <c r="F158" s="23" t="s">
        <v>145</v>
      </c>
      <c r="G158" s="32">
        <v>240</v>
      </c>
      <c r="H158" s="33">
        <f>H159</f>
        <v>0</v>
      </c>
      <c r="I158" s="33"/>
      <c r="J158" s="33">
        <f>J159</f>
        <v>0</v>
      </c>
      <c r="K158" s="33"/>
      <c r="L158" s="33">
        <f>L159</f>
        <v>0</v>
      </c>
      <c r="M158" s="33"/>
    </row>
    <row r="159" spans="1:13" hidden="1" x14ac:dyDescent="0.2">
      <c r="A159" s="11"/>
      <c r="B159" s="35" t="s">
        <v>104</v>
      </c>
      <c r="C159" s="30">
        <v>650</v>
      </c>
      <c r="D159" s="23" t="s">
        <v>47</v>
      </c>
      <c r="E159" s="23" t="s">
        <v>53</v>
      </c>
      <c r="F159" s="23" t="s">
        <v>145</v>
      </c>
      <c r="G159" s="32">
        <v>244</v>
      </c>
      <c r="H159" s="33">
        <v>0</v>
      </c>
      <c r="I159" s="33"/>
      <c r="J159" s="33">
        <v>0</v>
      </c>
      <c r="K159" s="33"/>
      <c r="L159" s="33">
        <v>0</v>
      </c>
      <c r="M159" s="33"/>
    </row>
    <row r="160" spans="1:13" ht="24" x14ac:dyDescent="0.2">
      <c r="A160" s="11"/>
      <c r="B160" s="40" t="s">
        <v>69</v>
      </c>
      <c r="C160" s="30">
        <v>650</v>
      </c>
      <c r="D160" s="23" t="s">
        <v>47</v>
      </c>
      <c r="E160" s="23" t="s">
        <v>53</v>
      </c>
      <c r="F160" s="23" t="s">
        <v>77</v>
      </c>
      <c r="G160" s="32"/>
      <c r="H160" s="33">
        <f>H161</f>
        <v>2540</v>
      </c>
      <c r="I160" s="33"/>
      <c r="J160" s="33">
        <f>J161</f>
        <v>0</v>
      </c>
      <c r="K160" s="33"/>
      <c r="L160" s="33">
        <f>L161</f>
        <v>4650</v>
      </c>
      <c r="M160" s="33"/>
    </row>
    <row r="161" spans="1:13" ht="24" x14ac:dyDescent="0.2">
      <c r="A161" s="11"/>
      <c r="B161" s="35" t="s">
        <v>84</v>
      </c>
      <c r="C161" s="30">
        <v>650</v>
      </c>
      <c r="D161" s="23" t="s">
        <v>47</v>
      </c>
      <c r="E161" s="23" t="s">
        <v>53</v>
      </c>
      <c r="F161" s="23" t="s">
        <v>77</v>
      </c>
      <c r="G161" s="32">
        <v>240</v>
      </c>
      <c r="H161" s="33">
        <f>H162</f>
        <v>2540</v>
      </c>
      <c r="I161" s="33"/>
      <c r="J161" s="33">
        <f>J162</f>
        <v>0</v>
      </c>
      <c r="K161" s="33"/>
      <c r="L161" s="33">
        <f>L162</f>
        <v>4650</v>
      </c>
      <c r="M161" s="33"/>
    </row>
    <row r="162" spans="1:13" x14ac:dyDescent="0.2">
      <c r="A162" s="11"/>
      <c r="B162" s="35" t="s">
        <v>104</v>
      </c>
      <c r="C162" s="30">
        <v>650</v>
      </c>
      <c r="D162" s="23" t="s">
        <v>47</v>
      </c>
      <c r="E162" s="23" t="s">
        <v>53</v>
      </c>
      <c r="F162" s="23" t="s">
        <v>77</v>
      </c>
      <c r="G162" s="32">
        <v>244</v>
      </c>
      <c r="H162" s="33">
        <v>2540</v>
      </c>
      <c r="I162" s="33"/>
      <c r="J162" s="33">
        <v>0</v>
      </c>
      <c r="K162" s="33"/>
      <c r="L162" s="33">
        <v>4650</v>
      </c>
      <c r="M162" s="33"/>
    </row>
    <row r="163" spans="1:13" ht="24" x14ac:dyDescent="0.2">
      <c r="A163" s="11"/>
      <c r="B163" s="35" t="s">
        <v>155</v>
      </c>
      <c r="C163" s="30" t="s">
        <v>47</v>
      </c>
      <c r="D163" s="30" t="s">
        <v>47</v>
      </c>
      <c r="E163" s="23" t="s">
        <v>53</v>
      </c>
      <c r="F163" s="23" t="s">
        <v>156</v>
      </c>
      <c r="G163" s="32"/>
      <c r="H163" s="33"/>
      <c r="I163" s="33"/>
      <c r="J163" s="33">
        <v>0</v>
      </c>
      <c r="K163" s="33"/>
      <c r="L163" s="33">
        <f>L164</f>
        <v>300</v>
      </c>
      <c r="M163" s="33"/>
    </row>
    <row r="164" spans="1:13" ht="24" x14ac:dyDescent="0.2">
      <c r="A164" s="11"/>
      <c r="B164" s="35" t="s">
        <v>84</v>
      </c>
      <c r="C164" s="30" t="s">
        <v>47</v>
      </c>
      <c r="D164" s="30" t="s">
        <v>47</v>
      </c>
      <c r="E164" s="23" t="s">
        <v>53</v>
      </c>
      <c r="F164" s="23" t="s">
        <v>156</v>
      </c>
      <c r="G164" s="32">
        <v>240</v>
      </c>
      <c r="H164" s="33"/>
      <c r="I164" s="33"/>
      <c r="J164" s="33">
        <v>0</v>
      </c>
      <c r="K164" s="33"/>
      <c r="L164" s="33">
        <f>L165</f>
        <v>300</v>
      </c>
      <c r="M164" s="33"/>
    </row>
    <row r="165" spans="1:13" x14ac:dyDescent="0.2">
      <c r="A165" s="11"/>
      <c r="B165" s="35" t="s">
        <v>104</v>
      </c>
      <c r="C165" s="30" t="s">
        <v>47</v>
      </c>
      <c r="D165" s="23" t="s">
        <v>47</v>
      </c>
      <c r="E165" s="23" t="s">
        <v>53</v>
      </c>
      <c r="F165" s="23" t="s">
        <v>156</v>
      </c>
      <c r="G165" s="32">
        <v>244</v>
      </c>
      <c r="H165" s="33"/>
      <c r="I165" s="33"/>
      <c r="J165" s="33">
        <v>0</v>
      </c>
      <c r="K165" s="33"/>
      <c r="L165" s="33">
        <v>300</v>
      </c>
      <c r="M165" s="33"/>
    </row>
    <row r="166" spans="1:13" ht="25.5" customHeight="1" x14ac:dyDescent="0.2">
      <c r="A166" s="11"/>
      <c r="B166" s="35" t="s">
        <v>157</v>
      </c>
      <c r="C166" s="30">
        <v>650</v>
      </c>
      <c r="D166" s="23" t="s">
        <v>47</v>
      </c>
      <c r="E166" s="23" t="s">
        <v>53</v>
      </c>
      <c r="F166" s="23" t="s">
        <v>158</v>
      </c>
      <c r="G166" s="32"/>
      <c r="H166" s="33">
        <f>H167</f>
        <v>0</v>
      </c>
      <c r="I166" s="33"/>
      <c r="J166" s="33">
        <f t="shared" ref="J166:M166" si="18">J167</f>
        <v>0</v>
      </c>
      <c r="K166" s="33">
        <f t="shared" si="18"/>
        <v>0</v>
      </c>
      <c r="L166" s="33">
        <f t="shared" si="18"/>
        <v>3.1</v>
      </c>
      <c r="M166" s="33">
        <f t="shared" si="18"/>
        <v>0</v>
      </c>
    </row>
    <row r="167" spans="1:13" ht="24" x14ac:dyDescent="0.2">
      <c r="A167" s="11"/>
      <c r="B167" s="35" t="s">
        <v>84</v>
      </c>
      <c r="C167" s="30">
        <v>650</v>
      </c>
      <c r="D167" s="23" t="s">
        <v>47</v>
      </c>
      <c r="E167" s="23" t="s">
        <v>53</v>
      </c>
      <c r="F167" s="23" t="s">
        <v>158</v>
      </c>
      <c r="G167" s="32">
        <v>240</v>
      </c>
      <c r="H167" s="33">
        <f>H168</f>
        <v>0</v>
      </c>
      <c r="I167" s="33"/>
      <c r="J167" s="28"/>
      <c r="K167" s="28"/>
      <c r="L167" s="28">
        <f>L168</f>
        <v>3.1</v>
      </c>
      <c r="M167" s="28"/>
    </row>
    <row r="168" spans="1:13" x14ac:dyDescent="0.2">
      <c r="A168" s="11"/>
      <c r="B168" s="35" t="s">
        <v>104</v>
      </c>
      <c r="C168" s="30">
        <v>650</v>
      </c>
      <c r="D168" s="23" t="s">
        <v>47</v>
      </c>
      <c r="E168" s="23" t="s">
        <v>53</v>
      </c>
      <c r="F168" s="23" t="s">
        <v>158</v>
      </c>
      <c r="G168" s="32">
        <v>244</v>
      </c>
      <c r="H168" s="33"/>
      <c r="I168" s="33"/>
      <c r="J168" s="28"/>
      <c r="K168" s="28"/>
      <c r="L168" s="28">
        <v>3.1</v>
      </c>
      <c r="M168" s="28"/>
    </row>
    <row r="169" spans="1:13" x14ac:dyDescent="0.2">
      <c r="A169" s="11"/>
      <c r="B169" s="35" t="s">
        <v>159</v>
      </c>
      <c r="C169" s="30">
        <v>650</v>
      </c>
      <c r="D169" s="23" t="s">
        <v>40</v>
      </c>
      <c r="E169" s="23" t="s">
        <v>12</v>
      </c>
      <c r="F169" s="23"/>
      <c r="G169" s="32"/>
      <c r="H169" s="33">
        <f>H170</f>
        <v>22130.300000000003</v>
      </c>
      <c r="I169" s="33"/>
      <c r="J169" s="33">
        <f>J170</f>
        <v>13676.400000000001</v>
      </c>
      <c r="K169" s="33"/>
      <c r="L169" s="33">
        <f>L170</f>
        <v>18227.599999999999</v>
      </c>
      <c r="M169" s="33"/>
    </row>
    <row r="170" spans="1:13" x14ac:dyDescent="0.2">
      <c r="B170" s="35" t="s">
        <v>54</v>
      </c>
      <c r="C170" s="30">
        <v>650</v>
      </c>
      <c r="D170" s="23" t="s">
        <v>40</v>
      </c>
      <c r="E170" s="23" t="s">
        <v>37</v>
      </c>
      <c r="F170" s="23"/>
      <c r="G170" s="32"/>
      <c r="H170" s="33">
        <f>H171+H174+H177+H184+H191+H204+H207+H210</f>
        <v>22130.300000000003</v>
      </c>
      <c r="I170" s="33"/>
      <c r="J170" s="33">
        <f t="shared" ref="J170:L170" si="19">J171+J174+J177+J184+J191+J204+J207+J210</f>
        <v>13676.400000000001</v>
      </c>
      <c r="K170" s="33"/>
      <c r="L170" s="33">
        <f t="shared" si="19"/>
        <v>18227.599999999999</v>
      </c>
      <c r="M170" s="33"/>
    </row>
    <row r="171" spans="1:13" ht="36" hidden="1" x14ac:dyDescent="0.2">
      <c r="B171" s="40" t="s">
        <v>78</v>
      </c>
      <c r="C171" s="30">
        <v>650</v>
      </c>
      <c r="D171" s="23" t="s">
        <v>40</v>
      </c>
      <c r="E171" s="23" t="s">
        <v>37</v>
      </c>
      <c r="F171" s="23"/>
      <c r="G171" s="32"/>
      <c r="H171" s="33">
        <f>H172</f>
        <v>0</v>
      </c>
      <c r="I171" s="33"/>
      <c r="J171" s="33">
        <f>J172</f>
        <v>0</v>
      </c>
      <c r="K171" s="33"/>
      <c r="L171" s="33">
        <f>L172</f>
        <v>0</v>
      </c>
      <c r="M171" s="33"/>
    </row>
    <row r="172" spans="1:13" ht="24" hidden="1" x14ac:dyDescent="0.2">
      <c r="B172" s="35" t="s">
        <v>84</v>
      </c>
      <c r="C172" s="30">
        <v>650</v>
      </c>
      <c r="D172" s="23" t="s">
        <v>40</v>
      </c>
      <c r="E172" s="23" t="s">
        <v>37</v>
      </c>
      <c r="F172" s="23"/>
      <c r="G172" s="32">
        <v>240</v>
      </c>
      <c r="H172" s="33">
        <f>H173</f>
        <v>0</v>
      </c>
      <c r="I172" s="33"/>
      <c r="J172" s="33">
        <f>J173</f>
        <v>0</v>
      </c>
      <c r="K172" s="33"/>
      <c r="L172" s="33">
        <f>L173</f>
        <v>0</v>
      </c>
      <c r="M172" s="33"/>
    </row>
    <row r="173" spans="1:13" hidden="1" x14ac:dyDescent="0.2">
      <c r="B173" s="35" t="s">
        <v>104</v>
      </c>
      <c r="C173" s="30">
        <v>650</v>
      </c>
      <c r="D173" s="23" t="s">
        <v>40</v>
      </c>
      <c r="E173" s="23" t="s">
        <v>37</v>
      </c>
      <c r="F173" s="23"/>
      <c r="G173" s="32">
        <v>244</v>
      </c>
      <c r="H173" s="33"/>
      <c r="I173" s="33"/>
      <c r="J173" s="33"/>
      <c r="K173" s="33"/>
      <c r="L173" s="33"/>
      <c r="M173" s="33"/>
    </row>
    <row r="174" spans="1:13" ht="24" hidden="1" x14ac:dyDescent="0.2">
      <c r="B174" s="40" t="s">
        <v>38</v>
      </c>
      <c r="C174" s="30">
        <v>650</v>
      </c>
      <c r="D174" s="23" t="s">
        <v>40</v>
      </c>
      <c r="E174" s="23" t="s">
        <v>37</v>
      </c>
      <c r="F174" s="23"/>
      <c r="G174" s="32"/>
      <c r="H174" s="33">
        <f>H175</f>
        <v>0</v>
      </c>
      <c r="I174" s="33"/>
      <c r="J174" s="33">
        <f>J175</f>
        <v>0</v>
      </c>
      <c r="K174" s="33"/>
      <c r="L174" s="33">
        <f>L175</f>
        <v>0</v>
      </c>
      <c r="M174" s="33"/>
    </row>
    <row r="175" spans="1:13" ht="24" hidden="1" x14ac:dyDescent="0.2">
      <c r="B175" s="35" t="s">
        <v>84</v>
      </c>
      <c r="C175" s="30">
        <v>650</v>
      </c>
      <c r="D175" s="23" t="s">
        <v>40</v>
      </c>
      <c r="E175" s="23" t="s">
        <v>37</v>
      </c>
      <c r="F175" s="23"/>
      <c r="G175" s="32">
        <v>240</v>
      </c>
      <c r="H175" s="33">
        <f>H176</f>
        <v>0</v>
      </c>
      <c r="I175" s="33"/>
      <c r="J175" s="33">
        <f>J176</f>
        <v>0</v>
      </c>
      <c r="K175" s="33"/>
      <c r="L175" s="33">
        <f>L176</f>
        <v>0</v>
      </c>
      <c r="M175" s="33"/>
    </row>
    <row r="176" spans="1:13" hidden="1" x14ac:dyDescent="0.2">
      <c r="B176" s="35" t="s">
        <v>104</v>
      </c>
      <c r="C176" s="30">
        <v>650</v>
      </c>
      <c r="D176" s="23" t="s">
        <v>40</v>
      </c>
      <c r="E176" s="23" t="s">
        <v>37</v>
      </c>
      <c r="F176" s="23"/>
      <c r="G176" s="32">
        <v>244</v>
      </c>
      <c r="H176" s="33"/>
      <c r="I176" s="33"/>
      <c r="J176" s="33"/>
      <c r="K176" s="33"/>
      <c r="L176" s="33"/>
      <c r="M176" s="33"/>
    </row>
    <row r="177" spans="2:13" ht="24" x14ac:dyDescent="0.2">
      <c r="B177" s="35" t="s">
        <v>79</v>
      </c>
      <c r="C177" s="30">
        <v>650</v>
      </c>
      <c r="D177" s="23" t="s">
        <v>40</v>
      </c>
      <c r="E177" s="23" t="s">
        <v>37</v>
      </c>
      <c r="F177" s="23" t="s">
        <v>146</v>
      </c>
      <c r="G177" s="32"/>
      <c r="H177" s="33">
        <f>H178+H182</f>
        <v>7870</v>
      </c>
      <c r="I177" s="33"/>
      <c r="J177" s="33">
        <f>J178+J182</f>
        <v>6531</v>
      </c>
      <c r="K177" s="33"/>
      <c r="L177" s="33">
        <f>L178+L182</f>
        <v>6531</v>
      </c>
      <c r="M177" s="33"/>
    </row>
    <row r="178" spans="2:13" x14ac:dyDescent="0.2">
      <c r="B178" s="35" t="s">
        <v>91</v>
      </c>
      <c r="C178" s="30">
        <v>650</v>
      </c>
      <c r="D178" s="23" t="s">
        <v>40</v>
      </c>
      <c r="E178" s="23" t="s">
        <v>37</v>
      </c>
      <c r="F178" s="23" t="s">
        <v>146</v>
      </c>
      <c r="G178" s="32">
        <v>110</v>
      </c>
      <c r="H178" s="33">
        <f>H179+H180+H181</f>
        <v>6821</v>
      </c>
      <c r="I178" s="33"/>
      <c r="J178" s="33">
        <f>J179+J180+J181</f>
        <v>6531</v>
      </c>
      <c r="K178" s="33"/>
      <c r="L178" s="33">
        <f>L179+L180+L181</f>
        <v>6531</v>
      </c>
      <c r="M178" s="33"/>
    </row>
    <row r="179" spans="2:13" x14ac:dyDescent="0.2">
      <c r="B179" s="35" t="s">
        <v>92</v>
      </c>
      <c r="C179" s="30">
        <v>650</v>
      </c>
      <c r="D179" s="23" t="s">
        <v>40</v>
      </c>
      <c r="E179" s="23" t="s">
        <v>37</v>
      </c>
      <c r="F179" s="23" t="s">
        <v>146</v>
      </c>
      <c r="G179" s="32">
        <v>111</v>
      </c>
      <c r="H179" s="33">
        <v>5016</v>
      </c>
      <c r="I179" s="33"/>
      <c r="J179" s="33">
        <v>5016</v>
      </c>
      <c r="K179" s="33"/>
      <c r="L179" s="33">
        <v>5016</v>
      </c>
      <c r="M179" s="33"/>
    </row>
    <row r="180" spans="2:13" ht="24" hidden="1" x14ac:dyDescent="0.2">
      <c r="B180" s="35" t="s">
        <v>88</v>
      </c>
      <c r="C180" s="30">
        <v>650</v>
      </c>
      <c r="D180" s="23" t="s">
        <v>40</v>
      </c>
      <c r="E180" s="23" t="s">
        <v>37</v>
      </c>
      <c r="F180" s="23" t="s">
        <v>146</v>
      </c>
      <c r="G180" s="32">
        <v>112</v>
      </c>
      <c r="H180" s="33">
        <v>290</v>
      </c>
      <c r="I180" s="33"/>
      <c r="J180" s="33"/>
      <c r="K180" s="33"/>
      <c r="L180" s="33"/>
      <c r="M180" s="33"/>
    </row>
    <row r="181" spans="2:13" ht="25.5" customHeight="1" x14ac:dyDescent="0.2">
      <c r="B181" s="35" t="s">
        <v>89</v>
      </c>
      <c r="C181" s="30">
        <v>650</v>
      </c>
      <c r="D181" s="23" t="s">
        <v>40</v>
      </c>
      <c r="E181" s="23" t="s">
        <v>37</v>
      </c>
      <c r="F181" s="23" t="s">
        <v>146</v>
      </c>
      <c r="G181" s="32">
        <v>119</v>
      </c>
      <c r="H181" s="33">
        <v>1515</v>
      </c>
      <c r="I181" s="33"/>
      <c r="J181" s="33">
        <v>1515</v>
      </c>
      <c r="K181" s="33"/>
      <c r="L181" s="33">
        <v>1515</v>
      </c>
      <c r="M181" s="33"/>
    </row>
    <row r="182" spans="2:13" ht="24" hidden="1" x14ac:dyDescent="0.2">
      <c r="B182" s="35" t="s">
        <v>84</v>
      </c>
      <c r="C182" s="30">
        <v>650</v>
      </c>
      <c r="D182" s="23" t="s">
        <v>40</v>
      </c>
      <c r="E182" s="23" t="s">
        <v>37</v>
      </c>
      <c r="F182" s="23" t="s">
        <v>146</v>
      </c>
      <c r="G182" s="32">
        <v>240</v>
      </c>
      <c r="H182" s="33">
        <f>H183</f>
        <v>1049</v>
      </c>
      <c r="I182" s="33"/>
      <c r="J182" s="33">
        <f>J183</f>
        <v>0</v>
      </c>
      <c r="K182" s="33"/>
      <c r="L182" s="33">
        <f>L183</f>
        <v>0</v>
      </c>
      <c r="M182" s="33"/>
    </row>
    <row r="183" spans="2:13" hidden="1" x14ac:dyDescent="0.2">
      <c r="B183" s="35" t="s">
        <v>104</v>
      </c>
      <c r="C183" s="30">
        <v>650</v>
      </c>
      <c r="D183" s="23" t="s">
        <v>40</v>
      </c>
      <c r="E183" s="23" t="s">
        <v>37</v>
      </c>
      <c r="F183" s="23" t="s">
        <v>146</v>
      </c>
      <c r="G183" s="32">
        <v>244</v>
      </c>
      <c r="H183" s="33">
        <v>1049</v>
      </c>
      <c r="I183" s="33"/>
      <c r="J183" s="33">
        <v>0</v>
      </c>
      <c r="K183" s="33"/>
      <c r="L183" s="33">
        <v>0</v>
      </c>
      <c r="M183" s="33"/>
    </row>
    <row r="184" spans="2:13" ht="24" x14ac:dyDescent="0.2">
      <c r="B184" s="40" t="s">
        <v>79</v>
      </c>
      <c r="C184" s="30">
        <v>650</v>
      </c>
      <c r="D184" s="23" t="s">
        <v>40</v>
      </c>
      <c r="E184" s="23" t="s">
        <v>37</v>
      </c>
      <c r="F184" s="23" t="s">
        <v>147</v>
      </c>
      <c r="G184" s="32"/>
      <c r="H184" s="33">
        <f>H185+H189</f>
        <v>989.80000000000007</v>
      </c>
      <c r="I184" s="33"/>
      <c r="J184" s="33">
        <f>J185+J189</f>
        <v>698.80000000000007</v>
      </c>
      <c r="K184" s="33"/>
      <c r="L184" s="33">
        <f>L185+L189</f>
        <v>698.80000000000007</v>
      </c>
      <c r="M184" s="33"/>
    </row>
    <row r="185" spans="2:13" x14ac:dyDescent="0.2">
      <c r="B185" s="35" t="s">
        <v>91</v>
      </c>
      <c r="C185" s="30">
        <v>650</v>
      </c>
      <c r="D185" s="23" t="s">
        <v>40</v>
      </c>
      <c r="E185" s="23" t="s">
        <v>37</v>
      </c>
      <c r="F185" s="23" t="s">
        <v>147</v>
      </c>
      <c r="G185" s="32">
        <v>110</v>
      </c>
      <c r="H185" s="33">
        <f>SUM(H186:H188)</f>
        <v>653.20000000000005</v>
      </c>
      <c r="I185" s="33"/>
      <c r="J185" s="33">
        <f>SUM(J186:J188)</f>
        <v>698.80000000000007</v>
      </c>
      <c r="K185" s="33"/>
      <c r="L185" s="33">
        <f>SUM(L186:L188)</f>
        <v>698.80000000000007</v>
      </c>
      <c r="M185" s="33"/>
    </row>
    <row r="186" spans="2:13" x14ac:dyDescent="0.2">
      <c r="B186" s="35" t="s">
        <v>92</v>
      </c>
      <c r="C186" s="30">
        <v>650</v>
      </c>
      <c r="D186" s="23" t="s">
        <v>40</v>
      </c>
      <c r="E186" s="23" t="s">
        <v>37</v>
      </c>
      <c r="F186" s="23" t="s">
        <v>147</v>
      </c>
      <c r="G186" s="32">
        <v>111</v>
      </c>
      <c r="H186" s="33">
        <v>396.6</v>
      </c>
      <c r="I186" s="33"/>
      <c r="J186" s="33">
        <v>536.70000000000005</v>
      </c>
      <c r="K186" s="33"/>
      <c r="L186" s="33">
        <v>536.70000000000005</v>
      </c>
      <c r="M186" s="33"/>
    </row>
    <row r="187" spans="2:13" ht="24" x14ac:dyDescent="0.2">
      <c r="B187" s="35" t="s">
        <v>88</v>
      </c>
      <c r="C187" s="30">
        <v>650</v>
      </c>
      <c r="D187" s="23" t="s">
        <v>40</v>
      </c>
      <c r="E187" s="23" t="s">
        <v>37</v>
      </c>
      <c r="F187" s="23" t="s">
        <v>147</v>
      </c>
      <c r="G187" s="32">
        <v>112</v>
      </c>
      <c r="H187" s="33">
        <v>70</v>
      </c>
      <c r="I187" s="33"/>
      <c r="J187" s="33"/>
      <c r="K187" s="33"/>
      <c r="L187" s="33"/>
      <c r="M187" s="33"/>
    </row>
    <row r="188" spans="2:13" ht="21.75" customHeight="1" x14ac:dyDescent="0.2">
      <c r="B188" s="35" t="s">
        <v>89</v>
      </c>
      <c r="C188" s="30">
        <v>650</v>
      </c>
      <c r="D188" s="23" t="s">
        <v>40</v>
      </c>
      <c r="E188" s="23" t="s">
        <v>37</v>
      </c>
      <c r="F188" s="23" t="s">
        <v>147</v>
      </c>
      <c r="G188" s="32">
        <v>119</v>
      </c>
      <c r="H188" s="33">
        <v>186.6</v>
      </c>
      <c r="I188" s="33"/>
      <c r="J188" s="33">
        <v>162.1</v>
      </c>
      <c r="K188" s="33"/>
      <c r="L188" s="33">
        <v>162.1</v>
      </c>
      <c r="M188" s="33"/>
    </row>
    <row r="189" spans="2:13" ht="24" hidden="1" x14ac:dyDescent="0.2">
      <c r="B189" s="35" t="s">
        <v>84</v>
      </c>
      <c r="C189" s="30">
        <v>650</v>
      </c>
      <c r="D189" s="23" t="s">
        <v>40</v>
      </c>
      <c r="E189" s="23" t="s">
        <v>37</v>
      </c>
      <c r="F189" s="23" t="s">
        <v>147</v>
      </c>
      <c r="G189" s="32">
        <v>240</v>
      </c>
      <c r="H189" s="33">
        <f>H190</f>
        <v>336.6</v>
      </c>
      <c r="I189" s="33"/>
      <c r="J189" s="33">
        <f>J190</f>
        <v>0</v>
      </c>
      <c r="K189" s="33"/>
      <c r="L189" s="33">
        <f>L190</f>
        <v>0</v>
      </c>
      <c r="M189" s="33"/>
    </row>
    <row r="190" spans="2:13" hidden="1" x14ac:dyDescent="0.2">
      <c r="B190" s="35" t="s">
        <v>104</v>
      </c>
      <c r="C190" s="30">
        <v>650</v>
      </c>
      <c r="D190" s="23" t="s">
        <v>40</v>
      </c>
      <c r="E190" s="23" t="s">
        <v>37</v>
      </c>
      <c r="F190" s="23" t="s">
        <v>147</v>
      </c>
      <c r="G190" s="32">
        <v>244</v>
      </c>
      <c r="H190" s="33">
        <v>336.6</v>
      </c>
      <c r="I190" s="33"/>
      <c r="J190" s="33">
        <v>0</v>
      </c>
      <c r="K190" s="33"/>
      <c r="L190" s="33">
        <v>0</v>
      </c>
      <c r="M190" s="33"/>
    </row>
    <row r="191" spans="2:13" ht="24" x14ac:dyDescent="0.2">
      <c r="B191" s="40" t="s">
        <v>79</v>
      </c>
      <c r="C191" s="30">
        <v>650</v>
      </c>
      <c r="D191" s="23" t="s">
        <v>40</v>
      </c>
      <c r="E191" s="23" t="s">
        <v>37</v>
      </c>
      <c r="F191" s="23" t="s">
        <v>148</v>
      </c>
      <c r="G191" s="32"/>
      <c r="H191" s="33">
        <f>H192+H196+H198+H200</f>
        <v>13165.500000000002</v>
      </c>
      <c r="I191" s="33"/>
      <c r="J191" s="33">
        <f>J192+J196+J198+J200</f>
        <v>6446.6</v>
      </c>
      <c r="K191" s="33"/>
      <c r="L191" s="33">
        <f>L192+L196+L198+L200</f>
        <v>10752.8</v>
      </c>
      <c r="M191" s="33"/>
    </row>
    <row r="192" spans="2:13" x14ac:dyDescent="0.2">
      <c r="B192" s="35" t="s">
        <v>91</v>
      </c>
      <c r="C192" s="30">
        <v>650</v>
      </c>
      <c r="D192" s="23" t="s">
        <v>40</v>
      </c>
      <c r="E192" s="23" t="s">
        <v>37</v>
      </c>
      <c r="F192" s="23" t="s">
        <v>148</v>
      </c>
      <c r="G192" s="32">
        <v>110</v>
      </c>
      <c r="H192" s="33">
        <f>SUM(H193:H195)</f>
        <v>11038.900000000001</v>
      </c>
      <c r="I192" s="33"/>
      <c r="J192" s="33">
        <f>SUM(J193:J195)</f>
        <v>6446.6</v>
      </c>
      <c r="K192" s="33"/>
      <c r="L192" s="33">
        <f>SUM(L193:L195)</f>
        <v>10638.9</v>
      </c>
      <c r="M192" s="33"/>
    </row>
    <row r="193" spans="2:13" x14ac:dyDescent="0.2">
      <c r="B193" s="35" t="s">
        <v>92</v>
      </c>
      <c r="C193" s="30">
        <v>650</v>
      </c>
      <c r="D193" s="23" t="s">
        <v>40</v>
      </c>
      <c r="E193" s="23" t="s">
        <v>37</v>
      </c>
      <c r="F193" s="23" t="s">
        <v>148</v>
      </c>
      <c r="G193" s="32">
        <v>111</v>
      </c>
      <c r="H193" s="33">
        <v>8171.2</v>
      </c>
      <c r="I193" s="33"/>
      <c r="J193" s="33">
        <v>5171.2</v>
      </c>
      <c r="K193" s="33"/>
      <c r="L193" s="33">
        <v>8171.2</v>
      </c>
      <c r="M193" s="33"/>
    </row>
    <row r="194" spans="2:13" ht="24" hidden="1" x14ac:dyDescent="0.2">
      <c r="B194" s="35" t="s">
        <v>88</v>
      </c>
      <c r="C194" s="30">
        <v>650</v>
      </c>
      <c r="D194" s="23" t="s">
        <v>40</v>
      </c>
      <c r="E194" s="23" t="s">
        <v>37</v>
      </c>
      <c r="F194" s="23" t="s">
        <v>148</v>
      </c>
      <c r="G194" s="32">
        <v>112</v>
      </c>
      <c r="H194" s="33">
        <v>400</v>
      </c>
      <c r="I194" s="33"/>
      <c r="J194" s="33">
        <v>0</v>
      </c>
      <c r="K194" s="33"/>
      <c r="L194" s="33">
        <v>0</v>
      </c>
      <c r="M194" s="33"/>
    </row>
    <row r="195" spans="2:13" ht="27.75" customHeight="1" x14ac:dyDescent="0.2">
      <c r="B195" s="35" t="s">
        <v>89</v>
      </c>
      <c r="C195" s="30">
        <v>650</v>
      </c>
      <c r="D195" s="23" t="s">
        <v>40</v>
      </c>
      <c r="E195" s="23" t="s">
        <v>37</v>
      </c>
      <c r="F195" s="23" t="s">
        <v>148</v>
      </c>
      <c r="G195" s="32">
        <v>119</v>
      </c>
      <c r="H195" s="33">
        <v>2467.6999999999998</v>
      </c>
      <c r="I195" s="33"/>
      <c r="J195" s="33">
        <v>1275.4000000000001</v>
      </c>
      <c r="K195" s="33"/>
      <c r="L195" s="33">
        <v>2467.6999999999998</v>
      </c>
      <c r="M195" s="33"/>
    </row>
    <row r="196" spans="2:13" ht="24" hidden="1" x14ac:dyDescent="0.2">
      <c r="B196" s="35" t="s">
        <v>84</v>
      </c>
      <c r="C196" s="30">
        <v>650</v>
      </c>
      <c r="D196" s="23" t="s">
        <v>40</v>
      </c>
      <c r="E196" s="23" t="s">
        <v>37</v>
      </c>
      <c r="F196" s="23" t="s">
        <v>148</v>
      </c>
      <c r="G196" s="32">
        <v>240</v>
      </c>
      <c r="H196" s="33">
        <f>H197</f>
        <v>1713</v>
      </c>
      <c r="I196" s="33"/>
      <c r="J196" s="33">
        <f>J197</f>
        <v>0</v>
      </c>
      <c r="K196" s="33"/>
      <c r="L196" s="33">
        <f>L197</f>
        <v>0</v>
      </c>
      <c r="M196" s="33"/>
    </row>
    <row r="197" spans="2:13" hidden="1" x14ac:dyDescent="0.2">
      <c r="B197" s="35" t="s">
        <v>104</v>
      </c>
      <c r="C197" s="30">
        <v>650</v>
      </c>
      <c r="D197" s="23" t="s">
        <v>40</v>
      </c>
      <c r="E197" s="23" t="s">
        <v>37</v>
      </c>
      <c r="F197" s="23" t="s">
        <v>148</v>
      </c>
      <c r="G197" s="32">
        <v>244</v>
      </c>
      <c r="H197" s="33">
        <v>1713</v>
      </c>
      <c r="I197" s="33"/>
      <c r="J197" s="33"/>
      <c r="K197" s="33"/>
      <c r="L197" s="33"/>
      <c r="M197" s="33"/>
    </row>
    <row r="198" spans="2:13" hidden="1" x14ac:dyDescent="0.2">
      <c r="B198" s="35" t="s">
        <v>94</v>
      </c>
      <c r="C198" s="30">
        <v>650</v>
      </c>
      <c r="D198" s="23" t="s">
        <v>40</v>
      </c>
      <c r="E198" s="23" t="s">
        <v>37</v>
      </c>
      <c r="F198" s="23" t="s">
        <v>148</v>
      </c>
      <c r="G198" s="32">
        <v>830</v>
      </c>
      <c r="H198" s="33">
        <f>H199</f>
        <v>0</v>
      </c>
      <c r="I198" s="33"/>
      <c r="J198" s="33">
        <f>J199</f>
        <v>0</v>
      </c>
      <c r="K198" s="33"/>
      <c r="L198" s="33">
        <f>L199</f>
        <v>0</v>
      </c>
      <c r="M198" s="33"/>
    </row>
    <row r="199" spans="2:13" ht="72" hidden="1" x14ac:dyDescent="0.2">
      <c r="B199" s="35" t="s">
        <v>95</v>
      </c>
      <c r="C199" s="30">
        <v>650</v>
      </c>
      <c r="D199" s="23" t="s">
        <v>40</v>
      </c>
      <c r="E199" s="23" t="s">
        <v>37</v>
      </c>
      <c r="F199" s="23" t="s">
        <v>148</v>
      </c>
      <c r="G199" s="32">
        <v>831</v>
      </c>
      <c r="H199" s="33">
        <v>0</v>
      </c>
      <c r="I199" s="33"/>
      <c r="J199" s="33"/>
      <c r="K199" s="33"/>
      <c r="L199" s="33"/>
      <c r="M199" s="33"/>
    </row>
    <row r="200" spans="2:13" x14ac:dyDescent="0.2">
      <c r="B200" s="35" t="s">
        <v>86</v>
      </c>
      <c r="C200" s="30">
        <v>650</v>
      </c>
      <c r="D200" s="23" t="s">
        <v>40</v>
      </c>
      <c r="E200" s="23" t="s">
        <v>37</v>
      </c>
      <c r="F200" s="23" t="s">
        <v>148</v>
      </c>
      <c r="G200" s="32">
        <v>850</v>
      </c>
      <c r="H200" s="33">
        <f>SUM(H201:H203)</f>
        <v>413.6</v>
      </c>
      <c r="I200" s="33"/>
      <c r="J200" s="33">
        <f>SUM(J201:J203)</f>
        <v>0</v>
      </c>
      <c r="K200" s="33"/>
      <c r="L200" s="33">
        <f>SUM(L201:L203)</f>
        <v>113.9</v>
      </c>
      <c r="M200" s="33"/>
    </row>
    <row r="201" spans="2:13" x14ac:dyDescent="0.2">
      <c r="B201" s="35" t="s">
        <v>90</v>
      </c>
      <c r="C201" s="30">
        <v>650</v>
      </c>
      <c r="D201" s="23" t="s">
        <v>40</v>
      </c>
      <c r="E201" s="23" t="s">
        <v>37</v>
      </c>
      <c r="F201" s="23" t="s">
        <v>148</v>
      </c>
      <c r="G201" s="32">
        <v>851</v>
      </c>
      <c r="H201" s="33">
        <v>408</v>
      </c>
      <c r="I201" s="33"/>
      <c r="J201" s="33">
        <v>0</v>
      </c>
      <c r="K201" s="33"/>
      <c r="L201" s="33">
        <v>113.9</v>
      </c>
      <c r="M201" s="33"/>
    </row>
    <row r="202" spans="2:13" hidden="1" x14ac:dyDescent="0.2">
      <c r="B202" s="35" t="s">
        <v>65</v>
      </c>
      <c r="C202" s="30">
        <v>650</v>
      </c>
      <c r="D202" s="23" t="s">
        <v>40</v>
      </c>
      <c r="E202" s="23" t="s">
        <v>37</v>
      </c>
      <c r="F202" s="23" t="s">
        <v>148</v>
      </c>
      <c r="G202" s="32">
        <v>852</v>
      </c>
      <c r="H202" s="33">
        <v>5.6</v>
      </c>
      <c r="I202" s="33"/>
      <c r="J202" s="33"/>
      <c r="K202" s="33"/>
      <c r="L202" s="33"/>
      <c r="M202" s="33"/>
    </row>
    <row r="203" spans="2:13" hidden="1" x14ac:dyDescent="0.2">
      <c r="B203" s="35" t="s">
        <v>62</v>
      </c>
      <c r="C203" s="30">
        <v>650</v>
      </c>
      <c r="D203" s="23" t="s">
        <v>40</v>
      </c>
      <c r="E203" s="23" t="s">
        <v>37</v>
      </c>
      <c r="F203" s="23" t="s">
        <v>148</v>
      </c>
      <c r="G203" s="32">
        <v>853</v>
      </c>
      <c r="H203" s="33">
        <v>0</v>
      </c>
      <c r="I203" s="33"/>
      <c r="J203" s="33"/>
      <c r="K203" s="33"/>
      <c r="L203" s="33"/>
      <c r="M203" s="33"/>
    </row>
    <row r="204" spans="2:13" ht="27" hidden="1" customHeight="1" x14ac:dyDescent="0.2">
      <c r="B204" s="35" t="s">
        <v>110</v>
      </c>
      <c r="C204" s="30">
        <v>650</v>
      </c>
      <c r="D204" s="23" t="s">
        <v>40</v>
      </c>
      <c r="E204" s="23" t="s">
        <v>37</v>
      </c>
      <c r="F204" s="23" t="s">
        <v>149</v>
      </c>
      <c r="G204" s="32"/>
      <c r="H204" s="33">
        <f>H205</f>
        <v>0</v>
      </c>
      <c r="I204" s="33"/>
      <c r="J204" s="33">
        <f t="shared" ref="J204:L205" si="20">J205</f>
        <v>0</v>
      </c>
      <c r="K204" s="33"/>
      <c r="L204" s="33">
        <f t="shared" si="20"/>
        <v>0</v>
      </c>
      <c r="M204" s="33"/>
    </row>
    <row r="205" spans="2:13" ht="24" hidden="1" x14ac:dyDescent="0.2">
      <c r="B205" s="35" t="s">
        <v>84</v>
      </c>
      <c r="C205" s="30">
        <v>650</v>
      </c>
      <c r="D205" s="23" t="s">
        <v>40</v>
      </c>
      <c r="E205" s="23" t="s">
        <v>37</v>
      </c>
      <c r="F205" s="23" t="s">
        <v>149</v>
      </c>
      <c r="G205" s="32">
        <v>240</v>
      </c>
      <c r="H205" s="33">
        <f>H206</f>
        <v>0</v>
      </c>
      <c r="I205" s="33"/>
      <c r="J205" s="33">
        <f t="shared" si="20"/>
        <v>0</v>
      </c>
      <c r="K205" s="33"/>
      <c r="L205" s="33">
        <f t="shared" si="20"/>
        <v>0</v>
      </c>
      <c r="M205" s="33"/>
    </row>
    <row r="206" spans="2:13" ht="17.25" hidden="1" customHeight="1" x14ac:dyDescent="0.2">
      <c r="B206" s="35" t="s">
        <v>104</v>
      </c>
      <c r="C206" s="30">
        <v>650</v>
      </c>
      <c r="D206" s="23" t="s">
        <v>40</v>
      </c>
      <c r="E206" s="23" t="s">
        <v>37</v>
      </c>
      <c r="F206" s="23" t="s">
        <v>149</v>
      </c>
      <c r="G206" s="32">
        <v>244</v>
      </c>
      <c r="H206" s="33">
        <v>0</v>
      </c>
      <c r="I206" s="33"/>
      <c r="J206" s="33">
        <v>0</v>
      </c>
      <c r="K206" s="33"/>
      <c r="L206" s="33"/>
      <c r="M206" s="33"/>
    </row>
    <row r="207" spans="2:13" ht="24" x14ac:dyDescent="0.2">
      <c r="B207" s="40" t="s">
        <v>69</v>
      </c>
      <c r="C207" s="30">
        <v>650</v>
      </c>
      <c r="D207" s="23" t="s">
        <v>40</v>
      </c>
      <c r="E207" s="23" t="s">
        <v>37</v>
      </c>
      <c r="F207" s="23" t="s">
        <v>150</v>
      </c>
      <c r="G207" s="32"/>
      <c r="H207" s="33">
        <f>H209</f>
        <v>55</v>
      </c>
      <c r="I207" s="33"/>
      <c r="J207" s="33">
        <f>J209</f>
        <v>0</v>
      </c>
      <c r="K207" s="33"/>
      <c r="L207" s="33">
        <f>L209</f>
        <v>139</v>
      </c>
      <c r="M207" s="33"/>
    </row>
    <row r="208" spans="2:13" ht="24" x14ac:dyDescent="0.2">
      <c r="B208" s="35" t="s">
        <v>84</v>
      </c>
      <c r="C208" s="30">
        <v>650</v>
      </c>
      <c r="D208" s="23" t="s">
        <v>40</v>
      </c>
      <c r="E208" s="23" t="s">
        <v>37</v>
      </c>
      <c r="F208" s="23" t="s">
        <v>150</v>
      </c>
      <c r="G208" s="32">
        <v>240</v>
      </c>
      <c r="H208" s="33">
        <f>H209</f>
        <v>55</v>
      </c>
      <c r="I208" s="33"/>
      <c r="J208" s="33">
        <f>J209</f>
        <v>0</v>
      </c>
      <c r="K208" s="33"/>
      <c r="L208" s="33">
        <f>L209</f>
        <v>139</v>
      </c>
      <c r="M208" s="33"/>
    </row>
    <row r="209" spans="2:13" x14ac:dyDescent="0.2">
      <c r="B209" s="35" t="s">
        <v>104</v>
      </c>
      <c r="C209" s="30">
        <v>650</v>
      </c>
      <c r="D209" s="23" t="s">
        <v>40</v>
      </c>
      <c r="E209" s="23" t="s">
        <v>37</v>
      </c>
      <c r="F209" s="23" t="s">
        <v>150</v>
      </c>
      <c r="G209" s="32">
        <v>244</v>
      </c>
      <c r="H209" s="33">
        <v>55</v>
      </c>
      <c r="I209" s="33"/>
      <c r="J209" s="33">
        <v>0</v>
      </c>
      <c r="K209" s="33"/>
      <c r="L209" s="33">
        <v>139</v>
      </c>
      <c r="M209" s="33"/>
    </row>
    <row r="210" spans="2:13" ht="24" x14ac:dyDescent="0.2">
      <c r="B210" s="40" t="s">
        <v>69</v>
      </c>
      <c r="C210" s="30">
        <v>650</v>
      </c>
      <c r="D210" s="31">
        <v>8</v>
      </c>
      <c r="E210" s="31">
        <v>1</v>
      </c>
      <c r="F210" s="23" t="s">
        <v>151</v>
      </c>
      <c r="G210" s="32"/>
      <c r="H210" s="33">
        <f>H212</f>
        <v>50</v>
      </c>
      <c r="I210" s="33"/>
      <c r="J210" s="33">
        <f>J212</f>
        <v>0</v>
      </c>
      <c r="K210" s="33"/>
      <c r="L210" s="33">
        <f>L212</f>
        <v>106</v>
      </c>
      <c r="M210" s="33"/>
    </row>
    <row r="211" spans="2:13" ht="24" x14ac:dyDescent="0.2">
      <c r="B211" s="35" t="s">
        <v>84</v>
      </c>
      <c r="C211" s="30">
        <v>650</v>
      </c>
      <c r="D211" s="31">
        <v>8</v>
      </c>
      <c r="E211" s="31">
        <v>1</v>
      </c>
      <c r="F211" s="23" t="s">
        <v>151</v>
      </c>
      <c r="G211" s="32">
        <v>240</v>
      </c>
      <c r="H211" s="33">
        <f>H212</f>
        <v>50</v>
      </c>
      <c r="I211" s="33"/>
      <c r="J211" s="33">
        <f>J212</f>
        <v>0</v>
      </c>
      <c r="K211" s="33"/>
      <c r="L211" s="33">
        <f>L212</f>
        <v>106</v>
      </c>
      <c r="M211" s="33"/>
    </row>
    <row r="212" spans="2:13" x14ac:dyDescent="0.2">
      <c r="B212" s="35" t="s">
        <v>104</v>
      </c>
      <c r="C212" s="30">
        <v>650</v>
      </c>
      <c r="D212" s="31">
        <v>8</v>
      </c>
      <c r="E212" s="31">
        <v>1</v>
      </c>
      <c r="F212" s="23" t="s">
        <v>151</v>
      </c>
      <c r="G212" s="32">
        <v>244</v>
      </c>
      <c r="H212" s="33">
        <v>50</v>
      </c>
      <c r="I212" s="33"/>
      <c r="J212" s="33">
        <v>0</v>
      </c>
      <c r="K212" s="33"/>
      <c r="L212" s="33">
        <v>106</v>
      </c>
      <c r="M212" s="33"/>
    </row>
    <row r="213" spans="2:13" x14ac:dyDescent="0.2">
      <c r="B213" s="38" t="s">
        <v>55</v>
      </c>
      <c r="C213" s="30">
        <v>650</v>
      </c>
      <c r="D213" s="23">
        <v>10</v>
      </c>
      <c r="E213" s="23" t="s">
        <v>12</v>
      </c>
      <c r="F213" s="23"/>
      <c r="G213" s="32"/>
      <c r="H213" s="33">
        <f>H214</f>
        <v>390</v>
      </c>
      <c r="I213" s="42"/>
      <c r="J213" s="33">
        <f>J214</f>
        <v>0</v>
      </c>
      <c r="K213" s="42"/>
      <c r="L213" s="33">
        <f>L214</f>
        <v>300</v>
      </c>
      <c r="M213" s="42"/>
    </row>
    <row r="214" spans="2:13" x14ac:dyDescent="0.2">
      <c r="B214" s="38" t="s">
        <v>56</v>
      </c>
      <c r="C214" s="30">
        <v>650</v>
      </c>
      <c r="D214" s="23" t="s">
        <v>44</v>
      </c>
      <c r="E214" s="23" t="s">
        <v>37</v>
      </c>
      <c r="F214" s="23"/>
      <c r="G214" s="32"/>
      <c r="H214" s="33">
        <f>H215</f>
        <v>390</v>
      </c>
      <c r="I214" s="42"/>
      <c r="J214" s="33">
        <f>J215</f>
        <v>0</v>
      </c>
      <c r="K214" s="42"/>
      <c r="L214" s="33">
        <f>L215</f>
        <v>300</v>
      </c>
      <c r="M214" s="42"/>
    </row>
    <row r="215" spans="2:13" x14ac:dyDescent="0.2">
      <c r="B215" s="43" t="s">
        <v>103</v>
      </c>
      <c r="C215" s="30">
        <v>650</v>
      </c>
      <c r="D215" s="23" t="s">
        <v>44</v>
      </c>
      <c r="E215" s="23" t="s">
        <v>37</v>
      </c>
      <c r="F215" s="23" t="s">
        <v>113</v>
      </c>
      <c r="G215" s="32"/>
      <c r="H215" s="33">
        <f>H217</f>
        <v>390</v>
      </c>
      <c r="I215" s="42"/>
      <c r="J215" s="33">
        <f>J217</f>
        <v>0</v>
      </c>
      <c r="K215" s="42"/>
      <c r="L215" s="33">
        <f>L217</f>
        <v>300</v>
      </c>
      <c r="M215" s="42"/>
    </row>
    <row r="216" spans="2:13" ht="24" x14ac:dyDescent="0.2">
      <c r="B216" s="35" t="s">
        <v>87</v>
      </c>
      <c r="C216" s="30">
        <v>650</v>
      </c>
      <c r="D216" s="31">
        <v>10</v>
      </c>
      <c r="E216" s="31">
        <v>1</v>
      </c>
      <c r="F216" s="23" t="s">
        <v>113</v>
      </c>
      <c r="G216" s="32">
        <v>320</v>
      </c>
      <c r="H216" s="33">
        <f>H217</f>
        <v>390</v>
      </c>
      <c r="I216" s="42"/>
      <c r="J216" s="33">
        <f>J217</f>
        <v>0</v>
      </c>
      <c r="K216" s="42"/>
      <c r="L216" s="33">
        <f>L217</f>
        <v>300</v>
      </c>
      <c r="M216" s="42"/>
    </row>
    <row r="217" spans="2:13" ht="24" x14ac:dyDescent="0.2">
      <c r="B217" s="35" t="s">
        <v>57</v>
      </c>
      <c r="C217" s="30">
        <v>650</v>
      </c>
      <c r="D217" s="31">
        <v>10</v>
      </c>
      <c r="E217" s="31">
        <v>1</v>
      </c>
      <c r="F217" s="23" t="s">
        <v>113</v>
      </c>
      <c r="G217" s="32">
        <v>321</v>
      </c>
      <c r="H217" s="33">
        <v>390</v>
      </c>
      <c r="I217" s="42"/>
      <c r="J217" s="33">
        <v>0</v>
      </c>
      <c r="K217" s="42"/>
      <c r="L217" s="33">
        <v>300</v>
      </c>
      <c r="M217" s="42"/>
    </row>
    <row r="218" spans="2:13" x14ac:dyDescent="0.2">
      <c r="B218" s="38" t="s">
        <v>58</v>
      </c>
      <c r="C218" s="30">
        <v>650</v>
      </c>
      <c r="D218" s="23">
        <v>11</v>
      </c>
      <c r="E218" s="23" t="s">
        <v>12</v>
      </c>
      <c r="F218" s="23"/>
      <c r="G218" s="32"/>
      <c r="H218" s="33">
        <f>H219</f>
        <v>152</v>
      </c>
      <c r="I218" s="42"/>
      <c r="J218" s="33">
        <f>J219</f>
        <v>0</v>
      </c>
      <c r="K218" s="42"/>
      <c r="L218" s="33">
        <f>L219</f>
        <v>200</v>
      </c>
      <c r="M218" s="42"/>
    </row>
    <row r="219" spans="2:13" x14ac:dyDescent="0.2">
      <c r="B219" s="38" t="s">
        <v>59</v>
      </c>
      <c r="C219" s="30">
        <v>650</v>
      </c>
      <c r="D219" s="23" t="s">
        <v>60</v>
      </c>
      <c r="E219" s="23" t="s">
        <v>37</v>
      </c>
      <c r="F219" s="23"/>
      <c r="G219" s="32"/>
      <c r="H219" s="33">
        <f>H220</f>
        <v>152</v>
      </c>
      <c r="I219" s="42"/>
      <c r="J219" s="33">
        <f>J220</f>
        <v>0</v>
      </c>
      <c r="K219" s="42"/>
      <c r="L219" s="33">
        <f>L220</f>
        <v>200</v>
      </c>
      <c r="M219" s="42"/>
    </row>
    <row r="220" spans="2:13" ht="24" x14ac:dyDescent="0.2">
      <c r="B220" s="40" t="s">
        <v>69</v>
      </c>
      <c r="C220" s="30">
        <v>650</v>
      </c>
      <c r="D220" s="23" t="s">
        <v>60</v>
      </c>
      <c r="E220" s="23" t="s">
        <v>37</v>
      </c>
      <c r="F220" s="23" t="s">
        <v>152</v>
      </c>
      <c r="G220" s="32"/>
      <c r="H220" s="33">
        <f>SUM(H222:H222)</f>
        <v>152</v>
      </c>
      <c r="I220" s="42"/>
      <c r="J220" s="33">
        <f>SUM(J222:J222)</f>
        <v>0</v>
      </c>
      <c r="K220" s="42"/>
      <c r="L220" s="33">
        <f>SUM(L222:L222)</f>
        <v>200</v>
      </c>
      <c r="M220" s="42"/>
    </row>
    <row r="221" spans="2:13" ht="24" x14ac:dyDescent="0.2">
      <c r="B221" s="35" t="s">
        <v>84</v>
      </c>
      <c r="C221" s="30">
        <v>650</v>
      </c>
      <c r="D221" s="23" t="s">
        <v>60</v>
      </c>
      <c r="E221" s="23" t="s">
        <v>37</v>
      </c>
      <c r="F221" s="23" t="s">
        <v>152</v>
      </c>
      <c r="G221" s="32">
        <v>240</v>
      </c>
      <c r="H221" s="33">
        <f>H222</f>
        <v>152</v>
      </c>
      <c r="I221" s="42"/>
      <c r="J221" s="33">
        <f>J222</f>
        <v>0</v>
      </c>
      <c r="K221" s="42"/>
      <c r="L221" s="33">
        <f>L222</f>
        <v>200</v>
      </c>
      <c r="M221" s="42"/>
    </row>
    <row r="222" spans="2:13" x14ac:dyDescent="0.2">
      <c r="B222" s="35" t="s">
        <v>104</v>
      </c>
      <c r="C222" s="30">
        <v>650</v>
      </c>
      <c r="D222" s="23" t="s">
        <v>60</v>
      </c>
      <c r="E222" s="23" t="s">
        <v>37</v>
      </c>
      <c r="F222" s="23" t="s">
        <v>152</v>
      </c>
      <c r="G222" s="32">
        <v>244</v>
      </c>
      <c r="H222" s="33">
        <v>152</v>
      </c>
      <c r="I222" s="42"/>
      <c r="J222" s="33">
        <v>0</v>
      </c>
      <c r="K222" s="42"/>
      <c r="L222" s="33">
        <v>200</v>
      </c>
      <c r="M222" s="42"/>
    </row>
    <row r="223" spans="2:13" x14ac:dyDescent="0.2">
      <c r="B223" s="44" t="s">
        <v>61</v>
      </c>
      <c r="C223" s="22"/>
      <c r="D223" s="22"/>
      <c r="E223" s="22"/>
      <c r="F223" s="45"/>
      <c r="G223" s="44"/>
      <c r="H223" s="42">
        <f>H14+H75+H83+H101+H128+H169+H213+H218</f>
        <v>114327.80000000002</v>
      </c>
      <c r="I223" s="42">
        <f>I75+I84</f>
        <v>1264</v>
      </c>
      <c r="J223" s="42">
        <f>J14+J75+J83+J101+J128+J169+J213+J218</f>
        <v>120325.09999999998</v>
      </c>
      <c r="K223" s="42">
        <f>K75+K84</f>
        <v>1253.2</v>
      </c>
      <c r="L223" s="42">
        <f>L14+L75+L83+L101+L128+L169+L213+L218</f>
        <v>124175.9</v>
      </c>
      <c r="M223" s="42">
        <f>M75+M84</f>
        <v>1283</v>
      </c>
    </row>
    <row r="224" spans="2:13" ht="17.25" hidden="1" customHeight="1" x14ac:dyDescent="0.2">
      <c r="H224" s="4">
        <v>114327.8</v>
      </c>
      <c r="J224" s="21">
        <v>120325.1</v>
      </c>
      <c r="L224" s="4">
        <v>124175.9</v>
      </c>
    </row>
    <row r="225" spans="8:12" ht="15.75" hidden="1" customHeight="1" x14ac:dyDescent="0.2">
      <c r="H225" s="16">
        <f t="shared" ref="H225" si="21">H223-H224</f>
        <v>0</v>
      </c>
      <c r="I225" s="16"/>
      <c r="J225" s="16">
        <f>J223-J224</f>
        <v>0</v>
      </c>
      <c r="K225" s="16"/>
      <c r="L225" s="16">
        <f t="shared" ref="L225" si="22">L223-L224</f>
        <v>0</v>
      </c>
    </row>
    <row r="226" spans="8:12" hidden="1" x14ac:dyDescent="0.2">
      <c r="H226" s="16"/>
    </row>
    <row r="227" spans="8:12" hidden="1" x14ac:dyDescent="0.2"/>
  </sheetData>
  <autoFilter ref="A12:M225"/>
  <mergeCells count="1">
    <mergeCell ref="B9:I9"/>
  </mergeCells>
  <pageMargins left="0.19685039370078741" right="0.19685039370078741" top="0.39370078740157483" bottom="0.19685039370078741" header="0.19685039370078741" footer="0.19685039370078741"/>
  <pageSetup paperSize="9" scale="78" fitToHeight="0"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ведомственные 2019-2021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Вероника</cp:lastModifiedBy>
  <cp:lastPrinted>2019-05-19T08:18:09Z</cp:lastPrinted>
  <dcterms:created xsi:type="dcterms:W3CDTF">2015-03-19T05:32:40Z</dcterms:created>
  <dcterms:modified xsi:type="dcterms:W3CDTF">2019-05-30T09:42:58Z</dcterms:modified>
</cp:coreProperties>
</file>