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 ВНЕСЕНИЕ ИЗМЕНЕНИЙ 3 2023 год\"/>
    </mc:Choice>
  </mc:AlternateContent>
  <bookViews>
    <workbookView xWindow="-105" yWindow="-105" windowWidth="23250" windowHeight="12570"/>
  </bookViews>
  <sheets>
    <sheet name="Безвозмездные 2024-2025" sheetId="2" r:id="rId1"/>
  </sheets>
  <definedNames>
    <definedName name="_xlnm._FilterDatabase" localSheetId="0" hidden="1">'Безвозмездные 2024-2025'!$D$12:$G$25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5" i="2" l="1"/>
  <c r="I24" i="2" s="1"/>
  <c r="H24" i="2"/>
  <c r="I23" i="2"/>
  <c r="I22" i="2"/>
  <c r="I20" i="2" s="1"/>
  <c r="H20" i="2"/>
  <c r="I19" i="2"/>
  <c r="I17" i="2" s="1"/>
  <c r="H19" i="2"/>
  <c r="I18" i="2"/>
  <c r="H18" i="2"/>
  <c r="H17" i="2" s="1"/>
  <c r="I16" i="2"/>
  <c r="I15" i="2"/>
  <c r="H15" i="2"/>
  <c r="H14" i="2" s="1"/>
  <c r="H13" i="2" s="1"/>
  <c r="F23" i="2"/>
  <c r="F22" i="2"/>
  <c r="F16" i="2"/>
  <c r="F25" i="2"/>
  <c r="I14" i="2" l="1"/>
  <c r="I13" i="2" s="1"/>
  <c r="F15" i="2" l="1"/>
  <c r="F17" i="2"/>
  <c r="F18" i="2"/>
  <c r="F19" i="2"/>
  <c r="F20" i="2"/>
  <c r="F24" i="2"/>
  <c r="E15" i="2"/>
  <c r="E18" i="2"/>
  <c r="E17" i="2" s="1"/>
  <c r="E19" i="2"/>
  <c r="E20" i="2"/>
  <c r="E24" i="2"/>
  <c r="F14" i="2" l="1"/>
  <c r="F13" i="2" s="1"/>
  <c r="E14" i="2"/>
  <c r="E13" i="2" s="1"/>
  <c r="G24" i="2" l="1"/>
  <c r="D24" i="2"/>
  <c r="G20" i="2"/>
  <c r="D20" i="2"/>
  <c r="G15" i="2"/>
  <c r="D15" i="2"/>
  <c r="G18" i="2" l="1"/>
  <c r="D18" i="2"/>
  <c r="G19" i="2"/>
  <c r="D19" i="2"/>
  <c r="D17" i="2" l="1"/>
  <c r="D14" i="2" s="1"/>
  <c r="D13" i="2" s="1"/>
  <c r="G17" i="2"/>
  <c r="G14" i="2" s="1"/>
  <c r="G13" i="2" s="1"/>
</calcChain>
</file>

<file path=xl/sharedStrings.xml><?xml version="1.0" encoding="utf-8"?>
<sst xmlns="http://schemas.openxmlformats.org/spreadsheetml/2006/main" count="44" uniqueCount="42">
  <si>
    <t>в тыс.руб.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</si>
  <si>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</si>
  <si>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</si>
  <si>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</si>
  <si>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государственную регистрацию актов гражданского состояния</t>
  </si>
  <si>
    <t>ИНЫЕ МЕЖБЮДЖЕТНЫЕ ТРАНСФЕРТЫ</t>
  </si>
  <si>
    <t>Прочие межбюджетные трансферты, передаваемые бюджетам городских поселений</t>
  </si>
  <si>
    <t xml:space="preserve">                 к решению Совета депутатов</t>
  </si>
  <si>
    <t>городского поселения Игрим</t>
  </si>
  <si>
    <t>650 2 02 35118 13 0000 150</t>
  </si>
  <si>
    <t>650 2 02 35930 13 0000 150</t>
  </si>
  <si>
    <t>650 2 02 30024 13 0000 150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</si>
  <si>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</si>
  <si>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Код бюджетной классификации</t>
  </si>
  <si>
    <t>наименование</t>
  </si>
  <si>
    <t>650 2 02 49999 13 0000 150</t>
  </si>
  <si>
    <t>650 2 02 20000 00 0000 150</t>
  </si>
  <si>
    <t>СУБСИДИИ БЮДЖЕТАМ БЮДЖЕТНОЙ СИСТЕМЫ РОССИЙСКОЙ ФЕДЕРАЦИИ (МЕЖБЮДЖЕТНЫЕ СУБСИДИИ)</t>
  </si>
  <si>
    <t>650 2 02 29999 13 0000 150</t>
  </si>
  <si>
    <t>Прочие субсидии бюджетам городских поселений</t>
  </si>
  <si>
    <t>650 2 02 25555 13 0000 150</t>
  </si>
  <si>
    <t>Субсидии бюджетам городских поселений на реализацию программ формирование современной городской среды</t>
  </si>
  <si>
    <t>000 2 00 00000 00 0000 000</t>
  </si>
  <si>
    <t>000 2 02 00000 00 0000 000</t>
  </si>
  <si>
    <t>000 2 02 10000 00 0000 150</t>
  </si>
  <si>
    <t>000 2 02 30000 00 0000 150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</si>
  <si>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</si>
  <si>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</si>
  <si>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000 2 02 40000 00 0000 150</t>
  </si>
  <si>
    <t xml:space="preserve">650 2 02 15001 13 0000 150 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</si>
  <si>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</si>
  <si>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План на 2024 год</t>
  </si>
  <si>
    <t>Приложение № 14</t>
  </si>
  <si>
    <t>Общий объем межбюджетных трансфертов, получаемых из бюджета Березовского района в бюджет городского поступления Игрим на 2024-2025 годы</t>
  </si>
  <si>
    <t>План на 2025 год</t>
  </si>
  <si>
    <t>от 29.12.2022 г.  № 286</t>
  </si>
  <si>
    <t>Сумма на 2024 год</t>
  </si>
  <si>
    <t>Сумма уточнения 2024 год</t>
  </si>
  <si>
    <t>Сумма уточнения 2025 год</t>
  </si>
  <si>
    <t>Сумма на 2025 год</t>
  </si>
  <si>
    <t>от 00.12.2023 г.  № 000</t>
  </si>
  <si>
    <t>Приложение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</si>
</sst>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62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</fills>
  <borders count="7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4" fillId="0" borderId="0"/>
    <xf numFmtId="49" fontId="5" fillId="2" borderId="2">
      <alignment horizontal="left" vertical="top" wrapText="1"/>
    </xf>
    <xf numFmtId="0" fontId="4" fillId="3" borderId="2">
      <alignment horizontal="left" vertical="top" wrapText="1"/>
    </xf>
  </cellStyleXfs>
  <cellXfs count="24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center"/>
    </xf>
    <xf numFmtId="3" fontId="1" fillId="0" borderId="0" xfId="0" applyNumberFormat="1" applyFont="1" applyAlignment="1">
      <alignment horizontal="right"/>
    </xf>
    <xf numFmtId="0" fontId="6" fillId="0" borderId="0" xfId="0" applyFont="1" applyAlignment="1"/>
    <xf numFmtId="0" fontId="1" fillId="0" borderId="0" xfId="0" applyFont="1" applyFill="1" applyAlignment="1">
      <alignment horizontal="right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2" fillId="0" borderId="0" xfId="1" applyFont="1" applyFill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vertical="top" wrapText="1"/>
    </xf>
    <xf numFmtId="164" fontId="7" fillId="0" borderId="4" xfId="0" applyNumberFormat="1" applyFont="1" applyBorder="1" applyAlignment="1">
      <alignment horizontal="center" vertical="top" wrapText="1"/>
    </xf>
    <xf numFmtId="164" fontId="7" fillId="0" borderId="5" xfId="0" applyNumberFormat="1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center"/>
    </xf>
    <xf numFmtId="164" fontId="1" fillId="0" borderId="0" xfId="0" applyNumberFormat="1" applyFont="1" applyFill="1" applyAlignment="1">
      <alignment horizontal="center"/>
    </xf>
    <xf numFmtId="164" fontId="7" fillId="0" borderId="6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Свойства элементов измерения" xfId="4"/>
    <cellStyle name="Элементы осей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5"/>
  <sheetViews>
    <sheetView tabSelected="1" workbookViewId="0">
      <selection activeCell="G2" sqref="G2"/>
    </sheetView>
  </sheetViews>
  <sheetFormatPr defaultColWidth="9.140625" defaultRowHeight="15" x14ac:dyDescent="0.25"/>
  <cols>
    <col min="1" max="1" width="2.7109375" style="1" customWidth="1"/>
    <col min="2" max="2" width="23.140625" style="1" customWidth="1"/>
    <col min="3" max="3" width="41.85546875" style="1" customWidth="1"/>
    <col min="4" max="4" width="11.28515625" style="10" customWidth="1"/>
    <col min="5" max="6" width="10.140625" style="10" customWidth="1"/>
    <col min="7" max="7" width="13.42578125" style="2" customWidth="1"/>
    <col min="8" max="9" width="10.140625" style="10" customWidth="1"/>
    <col min="10" max="10" width="17.85546875" style="2" customWidth="1"/>
    <col min="11" max="16384" width="9.140625" style="1"/>
  </cols>
  <sheetData>
    <row r="1" spans="2:15" ht="17.25" customHeight="1" x14ac:dyDescent="0.25">
      <c r="D1" s="1"/>
      <c r="E1" s="1"/>
      <c r="F1" s="1"/>
      <c r="G1" s="6" t="s">
        <v>41</v>
      </c>
      <c r="H1" s="1"/>
      <c r="I1" s="1"/>
      <c r="J1" s="3"/>
    </row>
    <row r="2" spans="2:15" x14ac:dyDescent="0.25">
      <c r="D2" s="1"/>
      <c r="E2" s="1"/>
      <c r="F2" s="1"/>
      <c r="G2" s="7" t="s">
        <v>7</v>
      </c>
      <c r="H2" s="1"/>
      <c r="I2" s="1"/>
      <c r="J2" s="3"/>
    </row>
    <row r="3" spans="2:15" x14ac:dyDescent="0.25">
      <c r="D3" s="1"/>
      <c r="E3" s="1"/>
      <c r="F3" s="1"/>
      <c r="G3" s="7" t="s">
        <v>8</v>
      </c>
      <c r="H3" s="1"/>
      <c r="I3" s="1"/>
      <c r="J3" s="3"/>
    </row>
    <row r="4" spans="2:15" x14ac:dyDescent="0.25">
      <c r="D4" s="1"/>
      <c r="E4" s="1"/>
      <c r="F4" s="1"/>
      <c r="G4" s="8" t="s">
        <v>40</v>
      </c>
      <c r="H4" s="1"/>
      <c r="I4" s="1"/>
      <c r="J4" s="3"/>
    </row>
    <row r="6" spans="2:15" ht="17.25" customHeight="1" x14ac:dyDescent="0.25">
      <c r="D6" s="1"/>
      <c r="E6" s="1"/>
      <c r="F6" s="1"/>
      <c r="G6" s="6" t="s">
        <v>32</v>
      </c>
      <c r="H6" s="1"/>
      <c r="I6" s="1"/>
      <c r="J6" s="3"/>
    </row>
    <row r="7" spans="2:15" x14ac:dyDescent="0.25">
      <c r="D7" s="1"/>
      <c r="E7" s="1"/>
      <c r="F7" s="1"/>
      <c r="G7" s="7" t="s">
        <v>7</v>
      </c>
      <c r="H7" s="1"/>
      <c r="I7" s="1"/>
      <c r="J7" s="3"/>
    </row>
    <row r="8" spans="2:15" x14ac:dyDescent="0.25">
      <c r="D8" s="1"/>
      <c r="E8" s="1"/>
      <c r="F8" s="1"/>
      <c r="G8" s="7" t="s">
        <v>8</v>
      </c>
      <c r="H8" s="1"/>
      <c r="I8" s="1"/>
      <c r="J8" s="3"/>
    </row>
    <row r="9" spans="2:15" x14ac:dyDescent="0.25">
      <c r="D9" s="1"/>
      <c r="E9" s="1"/>
      <c r="F9" s="1"/>
      <c r="G9" s="8" t="s">
        <v>35</v>
      </c>
      <c r="H9" s="1"/>
      <c r="I9" s="1"/>
      <c r="J9" s="3"/>
    </row>
    <row r="10" spans="2:15" ht="44.25" customHeight="1" x14ac:dyDescent="0.25">
      <c r="B10" s="23" t="s">
        <v>33</v>
      </c>
      <c r="C10" s="23"/>
      <c r="D10" s="23"/>
      <c r="E10" s="22"/>
      <c r="F10" s="22"/>
      <c r="G10" s="4"/>
      <c r="H10" s="22"/>
      <c r="I10" s="22"/>
      <c r="J10" s="4"/>
      <c r="O10" s="5"/>
    </row>
    <row r="11" spans="2:15" x14ac:dyDescent="0.25">
      <c r="D11" s="1"/>
      <c r="E11" s="1"/>
      <c r="F11" s="1"/>
      <c r="G11" s="9" t="s">
        <v>0</v>
      </c>
      <c r="H11" s="1"/>
      <c r="I11" s="1"/>
      <c r="O11" s="5"/>
    </row>
    <row r="12" spans="2:15" ht="38.25" x14ac:dyDescent="0.25">
      <c r="B12" s="15" t="s">
        <v>13</v>
      </c>
      <c r="C12" s="15" t="s">
        <v>14</v>
      </c>
      <c r="D12" s="15" t="s">
        <v>31</v>
      </c>
      <c r="E12" s="15" t="s">
        <v>37</v>
      </c>
      <c r="F12" s="15" t="s">
        <v>36</v>
      </c>
      <c r="G12" s="15" t="s">
        <v>34</v>
      </c>
      <c r="H12" s="15" t="s">
        <v>38</v>
      </c>
      <c r="I12" s="15" t="s">
        <v>39</v>
      </c>
    </row>
    <row r="13" spans="2:15" x14ac:dyDescent="0.25">
      <c r="B13" s="11" t="s">
        <v>22</v>
      </c>
      <c r="C13" s="11" t="s">
        <v>1</v>
      </c>
      <c r="D13" s="12">
        <f t="shared" ref="D13:I13" si="0">D14</f>
        <v>113102.20000000001</v>
      </c>
      <c r="E13" s="12">
        <f t="shared" si="0"/>
        <v>-21376.5</v>
      </c>
      <c r="F13" s="12">
        <f t="shared" si="0"/>
        <v>91725.700000000012</v>
      </c>
      <c r="G13" s="12">
        <f t="shared" si="0"/>
        <v>87832.4</v>
      </c>
      <c r="H13" s="12">
        <f t="shared" si="0"/>
        <v>0</v>
      </c>
      <c r="I13" s="12">
        <f t="shared" si="0"/>
        <v>87832.4</v>
      </c>
    </row>
    <row r="14" spans="2:15" ht="38.25" x14ac:dyDescent="0.25">
      <c r="B14" s="11" t="s">
        <v>23</v>
      </c>
      <c r="C14" s="11" t="s">
        <v>2</v>
      </c>
      <c r="D14" s="12">
        <f t="shared" ref="D14:I14" si="1">D15+D17+D20+D24</f>
        <v>113102.20000000001</v>
      </c>
      <c r="E14" s="12">
        <f t="shared" si="1"/>
        <v>-21376.5</v>
      </c>
      <c r="F14" s="12">
        <f t="shared" si="1"/>
        <v>91725.700000000012</v>
      </c>
      <c r="G14" s="12">
        <f t="shared" si="1"/>
        <v>87832.4</v>
      </c>
      <c r="H14" s="12">
        <f t="shared" si="1"/>
        <v>0</v>
      </c>
      <c r="I14" s="12">
        <f t="shared" si="1"/>
        <v>87832.4</v>
      </c>
    </row>
    <row r="15" spans="2:15" ht="25.5" x14ac:dyDescent="0.25">
      <c r="B15" s="11" t="s">
        <v>24</v>
      </c>
      <c r="C15" s="11" t="s">
        <v>26</v>
      </c>
      <c r="D15" s="12">
        <f t="shared" ref="D15:I15" si="2">D16</f>
        <v>75613.5</v>
      </c>
      <c r="E15" s="12">
        <f t="shared" si="2"/>
        <v>0</v>
      </c>
      <c r="F15" s="12">
        <f t="shared" si="2"/>
        <v>75613.5</v>
      </c>
      <c r="G15" s="12">
        <f t="shared" si="2"/>
        <v>76722.3</v>
      </c>
      <c r="H15" s="12">
        <f t="shared" si="2"/>
        <v>0</v>
      </c>
      <c r="I15" s="12">
        <f t="shared" si="2"/>
        <v>76722.3</v>
      </c>
    </row>
    <row r="16" spans="2:15" ht="38.25" x14ac:dyDescent="0.25">
      <c r="B16" s="11" t="s">
        <v>29</v>
      </c>
      <c r="C16" s="11" t="s">
        <v>30</v>
      </c>
      <c r="D16" s="12">
        <v>75613.5</v>
      </c>
      <c r="E16" s="12"/>
      <c r="F16" s="12">
        <f>D16+E16</f>
        <v>75613.5</v>
      </c>
      <c r="G16" s="12">
        <v>76722.3</v>
      </c>
      <c r="H16" s="12"/>
      <c r="I16" s="12">
        <f>G16+H16</f>
        <v>76722.3</v>
      </c>
    </row>
    <row r="17" spans="2:10" ht="38.25" x14ac:dyDescent="0.25">
      <c r="B17" s="14" t="s">
        <v>16</v>
      </c>
      <c r="C17" s="16" t="s">
        <v>17</v>
      </c>
      <c r="D17" s="21">
        <f t="shared" ref="D17:I17" si="3">SUM(D18:D19)</f>
        <v>0</v>
      </c>
      <c r="E17" s="21">
        <f t="shared" si="3"/>
        <v>0</v>
      </c>
      <c r="F17" s="21">
        <f t="shared" si="3"/>
        <v>0</v>
      </c>
      <c r="G17" s="21">
        <f t="shared" si="3"/>
        <v>0</v>
      </c>
      <c r="H17" s="21">
        <f t="shared" si="3"/>
        <v>0</v>
      </c>
      <c r="I17" s="21">
        <f t="shared" si="3"/>
        <v>0</v>
      </c>
    </row>
    <row r="18" spans="2:10" ht="38.25" x14ac:dyDescent="0.25">
      <c r="B18" s="14" t="s">
        <v>20</v>
      </c>
      <c r="C18" s="16" t="s">
        <v>21</v>
      </c>
      <c r="D18" s="18">
        <f t="shared" ref="D18:I18" si="4">6331.4*0</f>
        <v>0</v>
      </c>
      <c r="E18" s="18">
        <f t="shared" si="4"/>
        <v>0</v>
      </c>
      <c r="F18" s="18">
        <f t="shared" si="4"/>
        <v>0</v>
      </c>
      <c r="G18" s="19">
        <f t="shared" si="4"/>
        <v>0</v>
      </c>
      <c r="H18" s="18">
        <f t="shared" si="4"/>
        <v>0</v>
      </c>
      <c r="I18" s="18">
        <f t="shared" si="4"/>
        <v>0</v>
      </c>
    </row>
    <row r="19" spans="2:10" ht="25.5" x14ac:dyDescent="0.25">
      <c r="B19" s="14" t="s">
        <v>18</v>
      </c>
      <c r="C19" s="16" t="s">
        <v>19</v>
      </c>
      <c r="D19" s="18">
        <f>5548*0</f>
        <v>0</v>
      </c>
      <c r="E19" s="18">
        <f>5548*0</f>
        <v>0</v>
      </c>
      <c r="F19" s="18">
        <f>5548*0</f>
        <v>0</v>
      </c>
      <c r="G19" s="19">
        <f>3734.7*0</f>
        <v>0</v>
      </c>
      <c r="H19" s="18">
        <f>5548*0</f>
        <v>0</v>
      </c>
      <c r="I19" s="18">
        <f>5548*0</f>
        <v>0</v>
      </c>
    </row>
    <row r="20" spans="2:10" ht="25.5" x14ac:dyDescent="0.25">
      <c r="B20" s="11" t="s">
        <v>25</v>
      </c>
      <c r="C20" s="11" t="s">
        <v>27</v>
      </c>
      <c r="D20" s="17">
        <f t="shared" ref="D20:I20" si="5">SUM(D21:D23)</f>
        <v>1409.8</v>
      </c>
      <c r="E20" s="17">
        <f t="shared" si="5"/>
        <v>0</v>
      </c>
      <c r="F20" s="17">
        <f t="shared" si="5"/>
        <v>1409.8</v>
      </c>
      <c r="G20" s="17">
        <f t="shared" si="5"/>
        <v>1455.2</v>
      </c>
      <c r="H20" s="17">
        <f t="shared" si="5"/>
        <v>0</v>
      </c>
      <c r="I20" s="17">
        <f t="shared" si="5"/>
        <v>1455.2</v>
      </c>
    </row>
    <row r="21" spans="2:10" ht="38.25" x14ac:dyDescent="0.25">
      <c r="B21" s="11" t="s">
        <v>11</v>
      </c>
      <c r="C21" s="11" t="s">
        <v>12</v>
      </c>
      <c r="D21" s="12">
        <v>0</v>
      </c>
      <c r="E21" s="12">
        <v>0</v>
      </c>
      <c r="F21" s="12"/>
      <c r="G21" s="12">
        <v>0</v>
      </c>
      <c r="H21" s="12">
        <v>0</v>
      </c>
      <c r="I21" s="12"/>
    </row>
    <row r="22" spans="2:10" ht="51" x14ac:dyDescent="0.25">
      <c r="B22" s="11" t="s">
        <v>9</v>
      </c>
      <c r="C22" s="11" t="s">
        <v>3</v>
      </c>
      <c r="D22" s="13">
        <v>1244.8</v>
      </c>
      <c r="E22" s="13"/>
      <c r="F22" s="12">
        <f>D22+E22</f>
        <v>1244.8</v>
      </c>
      <c r="G22" s="13">
        <v>1290.2</v>
      </c>
      <c r="H22" s="13"/>
      <c r="I22" s="12">
        <f>G22+H22</f>
        <v>1290.2</v>
      </c>
    </row>
    <row r="23" spans="2:10" ht="38.25" x14ac:dyDescent="0.25">
      <c r="B23" s="11" t="s">
        <v>10</v>
      </c>
      <c r="C23" s="11" t="s">
        <v>4</v>
      </c>
      <c r="D23" s="12">
        <v>165</v>
      </c>
      <c r="E23" s="12"/>
      <c r="F23" s="12">
        <f>D23+E23</f>
        <v>165</v>
      </c>
      <c r="G23" s="12">
        <v>165</v>
      </c>
      <c r="H23" s="12"/>
      <c r="I23" s="12">
        <f>G23+H23</f>
        <v>165</v>
      </c>
    </row>
    <row r="24" spans="2:10" x14ac:dyDescent="0.25">
      <c r="B24" s="11" t="s">
        <v>28</v>
      </c>
      <c r="C24" s="11" t="s">
        <v>5</v>
      </c>
      <c r="D24" s="12">
        <f t="shared" ref="D24:I24" si="6">D25</f>
        <v>36078.9</v>
      </c>
      <c r="E24" s="12">
        <f t="shared" si="6"/>
        <v>-21376.5</v>
      </c>
      <c r="F24" s="12">
        <f t="shared" si="6"/>
        <v>14702.400000000001</v>
      </c>
      <c r="G24" s="12">
        <f t="shared" si="6"/>
        <v>9654.9</v>
      </c>
      <c r="H24" s="12">
        <f t="shared" si="6"/>
        <v>0</v>
      </c>
      <c r="I24" s="12">
        <f t="shared" si="6"/>
        <v>9654.9</v>
      </c>
    </row>
    <row r="25" spans="2:10" ht="25.5" x14ac:dyDescent="0.25">
      <c r="B25" s="14" t="s">
        <v>15</v>
      </c>
      <c r="C25" s="11" t="s">
        <v>6</v>
      </c>
      <c r="D25" s="12">
        <v>36078.9</v>
      </c>
      <c r="E25" s="12">
        <v>-21376.5</v>
      </c>
      <c r="F25" s="12">
        <f>D25+E25</f>
        <v>14702.400000000001</v>
      </c>
      <c r="G25" s="12">
        <v>9654.9</v>
      </c>
      <c r="H25" s="12"/>
      <c r="I25" s="12">
        <f>G25+H25</f>
        <v>9654.9</v>
      </c>
      <c r="J25" s="20"/>
    </row>
  </sheetData>
  <autoFilter ref="D12:G25"/>
  <mergeCells count="1">
    <mergeCell ref="B10:D10"/>
  </mergeCells>
  <pageMargins left="0.98425196850393704" right="0.15748031496062992" top="0.27559055118110237" bottom="0.35433070866141736" header="0.15748031496062992" footer="0.15748031496062992"/>
  <pageSetup paperSize="9" scale="68" fitToHeight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Безвозмездные 2024-2025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2023-12-25T07:05:07Z</cp:lastPrinted>
  <dcterms:created xsi:type="dcterms:W3CDTF">2014-11-11T13:19:37Z</dcterms:created>
  <dcterms:modified xsi:type="dcterms:W3CDTF">2023-12-25T10:14:02Z</dcterms:modified>
</cp:coreProperties>
</file>