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30" yWindow="15" windowWidth="11430" windowHeight="12285" tabRatio="892"/>
  </bookViews>
  <sheets>
    <sheet name="6 муниципальные прогр.2024-2025" sheetId="4" r:id="rId1"/>
  </sheets>
  <definedNames>
    <definedName name="_xlnm._FilterDatabase" localSheetId="0" hidden="1">'6 муниципальные прогр.2024-2025'!$A$17:$J$315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21" i="4" l="1"/>
  <c r="J219" i="4"/>
  <c r="J218" i="4" s="1"/>
  <c r="J216" i="4"/>
  <c r="J214" i="4"/>
  <c r="L312" i="4"/>
  <c r="L311" i="4" s="1"/>
  <c r="L310" i="4" s="1"/>
  <c r="L309" i="4" s="1"/>
  <c r="K311" i="4"/>
  <c r="K310" i="4" s="1"/>
  <c r="K309" i="4" s="1"/>
  <c r="L308" i="4"/>
  <c r="L307" i="4" s="1"/>
  <c r="K307" i="4"/>
  <c r="L306" i="4"/>
  <c r="L305" i="4" s="1"/>
  <c r="K305" i="4"/>
  <c r="L301" i="4"/>
  <c r="L300" i="4" s="1"/>
  <c r="L299" i="4" s="1"/>
  <c r="K301" i="4"/>
  <c r="K300" i="4" s="1"/>
  <c r="K299" i="4" s="1"/>
  <c r="L298" i="4"/>
  <c r="L297" i="4" s="1"/>
  <c r="L296" i="4" s="1"/>
  <c r="K297" i="4"/>
  <c r="K296" i="4" s="1"/>
  <c r="L294" i="4"/>
  <c r="L293" i="4" s="1"/>
  <c r="K293" i="4"/>
  <c r="L292" i="4"/>
  <c r="L291" i="4" s="1"/>
  <c r="K291" i="4"/>
  <c r="L286" i="4"/>
  <c r="L285" i="4" s="1"/>
  <c r="L284" i="4" s="1"/>
  <c r="K285" i="4"/>
  <c r="K284" i="4" s="1"/>
  <c r="L283" i="4"/>
  <c r="L281" i="4" s="1"/>
  <c r="K281" i="4"/>
  <c r="L280" i="4"/>
  <c r="L279" i="4" s="1"/>
  <c r="K279" i="4"/>
  <c r="L278" i="4"/>
  <c r="L277" i="4" s="1"/>
  <c r="K277" i="4"/>
  <c r="L273" i="4"/>
  <c r="L272" i="4" s="1"/>
  <c r="L271" i="4" s="1"/>
  <c r="K272" i="4"/>
  <c r="K271" i="4" s="1"/>
  <c r="L270" i="4"/>
  <c r="L269" i="4"/>
  <c r="L268" i="4" s="1"/>
  <c r="K269" i="4"/>
  <c r="K268" i="4" s="1"/>
  <c r="L266" i="4"/>
  <c r="L265" i="4" s="1"/>
  <c r="K265" i="4"/>
  <c r="L264" i="4"/>
  <c r="L263" i="4" s="1"/>
  <c r="L262" i="4" s="1"/>
  <c r="L261" i="4" s="1"/>
  <c r="K263" i="4"/>
  <c r="L260" i="4"/>
  <c r="L259" i="4" s="1"/>
  <c r="L258" i="4" s="1"/>
  <c r="K259" i="4"/>
  <c r="K258" i="4" s="1"/>
  <c r="L257" i="4"/>
  <c r="L256" i="4" s="1"/>
  <c r="L255" i="4" s="1"/>
  <c r="K256" i="4"/>
  <c r="K255" i="4" s="1"/>
  <c r="K254" i="4" s="1"/>
  <c r="L253" i="4"/>
  <c r="L252" i="4" s="1"/>
  <c r="K252" i="4"/>
  <c r="L251" i="4"/>
  <c r="L250" i="4" s="1"/>
  <c r="K250" i="4"/>
  <c r="L245" i="4"/>
  <c r="L244" i="4" s="1"/>
  <c r="K244" i="4"/>
  <c r="L243" i="4"/>
  <c r="L242" i="4" s="1"/>
  <c r="K242" i="4"/>
  <c r="L240" i="4"/>
  <c r="L239" i="4" s="1"/>
  <c r="K239" i="4"/>
  <c r="L238" i="4"/>
  <c r="L237" i="4" s="1"/>
  <c r="K237" i="4"/>
  <c r="L235" i="4"/>
  <c r="L234" i="4" s="1"/>
  <c r="L233" i="4" s="1"/>
  <c r="K234" i="4"/>
  <c r="K233" i="4" s="1"/>
  <c r="L232" i="4"/>
  <c r="L231" i="4" s="1"/>
  <c r="K231" i="4"/>
  <c r="L230" i="4"/>
  <c r="L229" i="4" s="1"/>
  <c r="K229" i="4"/>
  <c r="L227" i="4"/>
  <c r="L226" i="4" s="1"/>
  <c r="K226" i="4"/>
  <c r="L225" i="4"/>
  <c r="L224" i="4" s="1"/>
  <c r="K224" i="4"/>
  <c r="L222" i="4"/>
  <c r="L221" i="4" s="1"/>
  <c r="K221" i="4"/>
  <c r="L220" i="4"/>
  <c r="L219" i="4" s="1"/>
  <c r="K219" i="4"/>
  <c r="L217" i="4"/>
  <c r="L216" i="4" s="1"/>
  <c r="K216" i="4"/>
  <c r="L215" i="4"/>
  <c r="L214" i="4" s="1"/>
  <c r="K214" i="4"/>
  <c r="L210" i="4"/>
  <c r="L209" i="4" s="1"/>
  <c r="L208" i="4" s="1"/>
  <c r="K209" i="4"/>
  <c r="K208" i="4" s="1"/>
  <c r="L206" i="4"/>
  <c r="L205" i="4" s="1"/>
  <c r="K206" i="4"/>
  <c r="K205" i="4" s="1"/>
  <c r="L201" i="4"/>
  <c r="L200" i="4" s="1"/>
  <c r="L199" i="4" s="1"/>
  <c r="L198" i="4" s="1"/>
  <c r="L197" i="4" s="1"/>
  <c r="K200" i="4"/>
  <c r="K199" i="4" s="1"/>
  <c r="K198" i="4" s="1"/>
  <c r="K197" i="4" s="1"/>
  <c r="L196" i="4"/>
  <c r="L195" i="4" s="1"/>
  <c r="L194" i="4" s="1"/>
  <c r="L193" i="4" s="1"/>
  <c r="L192" i="4" s="1"/>
  <c r="L191" i="4" s="1"/>
  <c r="K195" i="4"/>
  <c r="K194" i="4" s="1"/>
  <c r="K193" i="4" s="1"/>
  <c r="K192" i="4" s="1"/>
  <c r="K191" i="4" s="1"/>
  <c r="L190" i="4"/>
  <c r="L189" i="4" s="1"/>
  <c r="L188" i="4" s="1"/>
  <c r="L187" i="4" s="1"/>
  <c r="L186" i="4" s="1"/>
  <c r="K189" i="4"/>
  <c r="K188" i="4" s="1"/>
  <c r="K187" i="4" s="1"/>
  <c r="K186" i="4" s="1"/>
  <c r="L185" i="4"/>
  <c r="L184" i="4" s="1"/>
  <c r="L183" i="4" s="1"/>
  <c r="K184" i="4"/>
  <c r="K183" i="4" s="1"/>
  <c r="L182" i="4"/>
  <c r="L181" i="4" s="1"/>
  <c r="L180" i="4" s="1"/>
  <c r="K181" i="4"/>
  <c r="K180" i="4" s="1"/>
  <c r="L179" i="4"/>
  <c r="L178" i="4" s="1"/>
  <c r="L177" i="4" s="1"/>
  <c r="K178" i="4"/>
  <c r="K177" i="4" s="1"/>
  <c r="L173" i="4"/>
  <c r="L172" i="4" s="1"/>
  <c r="L171" i="4" s="1"/>
  <c r="K172" i="4"/>
  <c r="K171" i="4" s="1"/>
  <c r="L170" i="4"/>
  <c r="L169" i="4" s="1"/>
  <c r="L168" i="4" s="1"/>
  <c r="K169" i="4"/>
  <c r="K168" i="4" s="1"/>
  <c r="L164" i="4"/>
  <c r="L163" i="4" s="1"/>
  <c r="L162" i="4" s="1"/>
  <c r="L161" i="4" s="1"/>
  <c r="K163" i="4"/>
  <c r="K162" i="4" s="1"/>
  <c r="K161" i="4" s="1"/>
  <c r="L159" i="4"/>
  <c r="K159" i="4"/>
  <c r="L158" i="4"/>
  <c r="L157" i="4" s="1"/>
  <c r="L156" i="4" s="1"/>
  <c r="L155" i="4" s="1"/>
  <c r="L154" i="4" s="1"/>
  <c r="L153" i="4" s="1"/>
  <c r="K157" i="4"/>
  <c r="L152" i="4"/>
  <c r="L151" i="4" s="1"/>
  <c r="L150" i="4" s="1"/>
  <c r="L149" i="4" s="1"/>
  <c r="L148" i="4" s="1"/>
  <c r="K151" i="4"/>
  <c r="K150" i="4" s="1"/>
  <c r="K149" i="4" s="1"/>
  <c r="K148" i="4" s="1"/>
  <c r="L147" i="4"/>
  <c r="L146" i="4" s="1"/>
  <c r="L145" i="4" s="1"/>
  <c r="L144" i="4" s="1"/>
  <c r="L143" i="4" s="1"/>
  <c r="K146" i="4"/>
  <c r="K145" i="4" s="1"/>
  <c r="K144" i="4" s="1"/>
  <c r="K143" i="4" s="1"/>
  <c r="L142" i="4"/>
  <c r="L141" i="4" s="1"/>
  <c r="L140" i="4" s="1"/>
  <c r="K141" i="4"/>
  <c r="K140" i="4" s="1"/>
  <c r="L139" i="4"/>
  <c r="L138" i="4" s="1"/>
  <c r="L137" i="4" s="1"/>
  <c r="K138" i="4"/>
  <c r="K137" i="4" s="1"/>
  <c r="L136" i="4"/>
  <c r="L135" i="4" s="1"/>
  <c r="L134" i="4" s="1"/>
  <c r="K135" i="4"/>
  <c r="K134" i="4" s="1"/>
  <c r="L132" i="4"/>
  <c r="L131" i="4" s="1"/>
  <c r="L130" i="4" s="1"/>
  <c r="K131" i="4"/>
  <c r="K130" i="4" s="1"/>
  <c r="L129" i="4"/>
  <c r="L128" i="4" s="1"/>
  <c r="L127" i="4" s="1"/>
  <c r="K128" i="4"/>
  <c r="K127" i="4" s="1"/>
  <c r="L125" i="4"/>
  <c r="L124" i="4" s="1"/>
  <c r="L123" i="4" s="1"/>
  <c r="L122" i="4" s="1"/>
  <c r="K124" i="4"/>
  <c r="K123" i="4" s="1"/>
  <c r="K122" i="4" s="1"/>
  <c r="L119" i="4"/>
  <c r="L118" i="4" s="1"/>
  <c r="L117" i="4" s="1"/>
  <c r="L116" i="4" s="1"/>
  <c r="K118" i="4"/>
  <c r="K117" i="4" s="1"/>
  <c r="K116" i="4" s="1"/>
  <c r="L115" i="4"/>
  <c r="L114" i="4" s="1"/>
  <c r="L113" i="4" s="1"/>
  <c r="K114" i="4"/>
  <c r="K113" i="4" s="1"/>
  <c r="L112" i="4"/>
  <c r="L111" i="4" s="1"/>
  <c r="L110" i="4" s="1"/>
  <c r="K111" i="4"/>
  <c r="K110" i="4" s="1"/>
  <c r="L109" i="4"/>
  <c r="L108" i="4" s="1"/>
  <c r="L107" i="4" s="1"/>
  <c r="K108" i="4"/>
  <c r="K107" i="4" s="1"/>
  <c r="L106" i="4"/>
  <c r="L105" i="4" s="1"/>
  <c r="K105" i="4"/>
  <c r="L104" i="4"/>
  <c r="L103" i="4" s="1"/>
  <c r="K103" i="4"/>
  <c r="L101" i="4"/>
  <c r="L100" i="4" s="1"/>
  <c r="L99" i="4" s="1"/>
  <c r="K100" i="4"/>
  <c r="K99" i="4" s="1"/>
  <c r="L98" i="4"/>
  <c r="L97" i="4" s="1"/>
  <c r="L96" i="4" s="1"/>
  <c r="K97" i="4"/>
  <c r="K96" i="4" s="1"/>
  <c r="L93" i="4"/>
  <c r="L92" i="4" s="1"/>
  <c r="L91" i="4" s="1"/>
  <c r="K92" i="4"/>
  <c r="K91" i="4"/>
  <c r="L90" i="4"/>
  <c r="L88" i="4" s="1"/>
  <c r="K88" i="4"/>
  <c r="L87" i="4"/>
  <c r="L86" i="4" s="1"/>
  <c r="K86" i="4"/>
  <c r="K85" i="4" s="1"/>
  <c r="L84" i="4"/>
  <c r="L83" i="4" s="1"/>
  <c r="K83" i="4"/>
  <c r="L82" i="4"/>
  <c r="L81" i="4" s="1"/>
  <c r="K81" i="4"/>
  <c r="L80" i="4"/>
  <c r="L79" i="4" s="1"/>
  <c r="K79" i="4"/>
  <c r="L77" i="4"/>
  <c r="L75" i="4" s="1"/>
  <c r="K75" i="4"/>
  <c r="L74" i="4"/>
  <c r="L73" i="4" s="1"/>
  <c r="K73" i="4"/>
  <c r="L72" i="4"/>
  <c r="L71" i="4" s="1"/>
  <c r="K71" i="4"/>
  <c r="L67" i="4"/>
  <c r="L66" i="4" s="1"/>
  <c r="K66" i="4"/>
  <c r="K65" i="4"/>
  <c r="K64" i="4" s="1"/>
  <c r="K63" i="4" s="1"/>
  <c r="L61" i="4"/>
  <c r="L60" i="4" s="1"/>
  <c r="L59" i="4" s="1"/>
  <c r="K60" i="4"/>
  <c r="K59" i="4" s="1"/>
  <c r="L58" i="4"/>
  <c r="L57" i="4" s="1"/>
  <c r="L56" i="4" s="1"/>
  <c r="K57" i="4"/>
  <c r="K56" i="4" s="1"/>
  <c r="L55" i="4"/>
  <c r="L54" i="4" s="1"/>
  <c r="L53" i="4" s="1"/>
  <c r="K54" i="4"/>
  <c r="K53" i="4" s="1"/>
  <c r="L50" i="4"/>
  <c r="L49" i="4" s="1"/>
  <c r="L48" i="4" s="1"/>
  <c r="L47" i="4" s="1"/>
  <c r="K49" i="4"/>
  <c r="K48" i="4"/>
  <c r="K47" i="4" s="1"/>
  <c r="L46" i="4"/>
  <c r="L45" i="4" s="1"/>
  <c r="L44" i="4" s="1"/>
  <c r="K45" i="4"/>
  <c r="K44" i="4" s="1"/>
  <c r="L43" i="4"/>
  <c r="L42" i="4" s="1"/>
  <c r="L41" i="4" s="1"/>
  <c r="K42" i="4"/>
  <c r="K41" i="4" s="1"/>
  <c r="L37" i="4"/>
  <c r="L36" i="4" s="1"/>
  <c r="L35" i="4" s="1"/>
  <c r="L34" i="4" s="1"/>
  <c r="K36" i="4"/>
  <c r="K35" i="4" s="1"/>
  <c r="K34" i="4" s="1"/>
  <c r="L33" i="4"/>
  <c r="L32" i="4"/>
  <c r="L31" i="4" s="1"/>
  <c r="L30" i="4" s="1"/>
  <c r="K32" i="4"/>
  <c r="K31" i="4" s="1"/>
  <c r="K30" i="4" s="1"/>
  <c r="L29" i="4"/>
  <c r="L28" i="4" s="1"/>
  <c r="L27" i="4" s="1"/>
  <c r="K28" i="4"/>
  <c r="K27" i="4" s="1"/>
  <c r="L26" i="4"/>
  <c r="L25" i="4" s="1"/>
  <c r="L24" i="4" s="1"/>
  <c r="L23" i="4" s="1"/>
  <c r="K25" i="4"/>
  <c r="K24" i="4" s="1"/>
  <c r="L22" i="4"/>
  <c r="L21" i="4" s="1"/>
  <c r="L20" i="4" s="1"/>
  <c r="L19" i="4" s="1"/>
  <c r="K21" i="4"/>
  <c r="K20" i="4" s="1"/>
  <c r="K19" i="4" s="1"/>
  <c r="I301" i="4"/>
  <c r="I300" i="4" s="1"/>
  <c r="I299" i="4" s="1"/>
  <c r="I206" i="4"/>
  <c r="I205" i="4" s="1"/>
  <c r="I159" i="4"/>
  <c r="I25" i="4"/>
  <c r="I24" i="4" s="1"/>
  <c r="I22" i="4"/>
  <c r="I21" i="4" s="1"/>
  <c r="I20" i="4" s="1"/>
  <c r="I19" i="4" s="1"/>
  <c r="I26" i="4"/>
  <c r="I29" i="4"/>
  <c r="I28" i="4" s="1"/>
  <c r="I27" i="4" s="1"/>
  <c r="I33" i="4"/>
  <c r="I32" i="4" s="1"/>
  <c r="I31" i="4" s="1"/>
  <c r="I30" i="4" s="1"/>
  <c r="I37" i="4"/>
  <c r="I36" i="4" s="1"/>
  <c r="I35" i="4" s="1"/>
  <c r="I34" i="4" s="1"/>
  <c r="I43" i="4"/>
  <c r="I42" i="4" s="1"/>
  <c r="I41" i="4" s="1"/>
  <c r="I46" i="4"/>
  <c r="I45" i="4" s="1"/>
  <c r="I44" i="4" s="1"/>
  <c r="I50" i="4"/>
  <c r="I49" i="4" s="1"/>
  <c r="I48" i="4" s="1"/>
  <c r="I47" i="4" s="1"/>
  <c r="I55" i="4"/>
  <c r="I54" i="4" s="1"/>
  <c r="I53" i="4" s="1"/>
  <c r="I58" i="4"/>
  <c r="I57" i="4" s="1"/>
  <c r="I56" i="4" s="1"/>
  <c r="I61" i="4"/>
  <c r="I60" i="4" s="1"/>
  <c r="I59" i="4" s="1"/>
  <c r="I67" i="4"/>
  <c r="I66" i="4" s="1"/>
  <c r="I72" i="4"/>
  <c r="I71" i="4" s="1"/>
  <c r="I74" i="4"/>
  <c r="I73" i="4" s="1"/>
  <c r="I77" i="4"/>
  <c r="I75" i="4" s="1"/>
  <c r="I80" i="4"/>
  <c r="I79" i="4" s="1"/>
  <c r="I82" i="4"/>
  <c r="I81" i="4" s="1"/>
  <c r="I84" i="4"/>
  <c r="I83" i="4" s="1"/>
  <c r="I87" i="4"/>
  <c r="I86" i="4" s="1"/>
  <c r="I90" i="4"/>
  <c r="I88" i="4" s="1"/>
  <c r="I93" i="4"/>
  <c r="I92" i="4" s="1"/>
  <c r="I91" i="4" s="1"/>
  <c r="I98" i="4"/>
  <c r="I97" i="4" s="1"/>
  <c r="I96" i="4" s="1"/>
  <c r="I101" i="4"/>
  <c r="I100" i="4" s="1"/>
  <c r="I99" i="4" s="1"/>
  <c r="I104" i="4"/>
  <c r="I103" i="4" s="1"/>
  <c r="I106" i="4"/>
  <c r="I105" i="4" s="1"/>
  <c r="I109" i="4"/>
  <c r="I108" i="4" s="1"/>
  <c r="I107" i="4" s="1"/>
  <c r="I112" i="4"/>
  <c r="I111" i="4" s="1"/>
  <c r="I110" i="4" s="1"/>
  <c r="I115" i="4"/>
  <c r="I114" i="4" s="1"/>
  <c r="I113" i="4" s="1"/>
  <c r="I119" i="4"/>
  <c r="I118" i="4" s="1"/>
  <c r="I117" i="4" s="1"/>
  <c r="I116" i="4" s="1"/>
  <c r="I125" i="4"/>
  <c r="I124" i="4" s="1"/>
  <c r="I123" i="4" s="1"/>
  <c r="I122" i="4" s="1"/>
  <c r="I129" i="4"/>
  <c r="I128" i="4" s="1"/>
  <c r="I127" i="4" s="1"/>
  <c r="I132" i="4"/>
  <c r="I131" i="4" s="1"/>
  <c r="I130" i="4" s="1"/>
  <c r="I136" i="4"/>
  <c r="I135" i="4" s="1"/>
  <c r="I134" i="4" s="1"/>
  <c r="I139" i="4"/>
  <c r="I138" i="4" s="1"/>
  <c r="I137" i="4" s="1"/>
  <c r="I142" i="4"/>
  <c r="I141" i="4" s="1"/>
  <c r="I140" i="4" s="1"/>
  <c r="I147" i="4"/>
  <c r="I146" i="4" s="1"/>
  <c r="I145" i="4" s="1"/>
  <c r="I144" i="4" s="1"/>
  <c r="I143" i="4" s="1"/>
  <c r="I152" i="4"/>
  <c r="I151" i="4" s="1"/>
  <c r="I150" i="4" s="1"/>
  <c r="I149" i="4" s="1"/>
  <c r="I148" i="4" s="1"/>
  <c r="I158" i="4"/>
  <c r="I157" i="4" s="1"/>
  <c r="I164" i="4"/>
  <c r="I163" i="4" s="1"/>
  <c r="I162" i="4" s="1"/>
  <c r="I161" i="4" s="1"/>
  <c r="I170" i="4"/>
  <c r="I169" i="4" s="1"/>
  <c r="I168" i="4" s="1"/>
  <c r="I173" i="4"/>
  <c r="I172" i="4" s="1"/>
  <c r="I171" i="4" s="1"/>
  <c r="I179" i="4"/>
  <c r="I178" i="4" s="1"/>
  <c r="I177" i="4" s="1"/>
  <c r="I182" i="4"/>
  <c r="I181" i="4" s="1"/>
  <c r="I180" i="4" s="1"/>
  <c r="I185" i="4"/>
  <c r="I184" i="4" s="1"/>
  <c r="I183" i="4" s="1"/>
  <c r="I190" i="4"/>
  <c r="I189" i="4" s="1"/>
  <c r="I188" i="4" s="1"/>
  <c r="I187" i="4" s="1"/>
  <c r="I186" i="4" s="1"/>
  <c r="I196" i="4"/>
  <c r="I195" i="4" s="1"/>
  <c r="I194" i="4" s="1"/>
  <c r="I193" i="4" s="1"/>
  <c r="I192" i="4" s="1"/>
  <c r="I191" i="4" s="1"/>
  <c r="I201" i="4"/>
  <c r="I200" i="4" s="1"/>
  <c r="I199" i="4" s="1"/>
  <c r="I198" i="4" s="1"/>
  <c r="I197" i="4" s="1"/>
  <c r="I210" i="4"/>
  <c r="I209" i="4" s="1"/>
  <c r="I208" i="4" s="1"/>
  <c r="I215" i="4"/>
  <c r="I214" i="4" s="1"/>
  <c r="I312" i="4"/>
  <c r="I311" i="4" s="1"/>
  <c r="I310" i="4" s="1"/>
  <c r="I309" i="4" s="1"/>
  <c r="I308" i="4"/>
  <c r="I307" i="4" s="1"/>
  <c r="I306" i="4"/>
  <c r="I305" i="4" s="1"/>
  <c r="I304" i="4" s="1"/>
  <c r="I303" i="4" s="1"/>
  <c r="I298" i="4"/>
  <c r="I297" i="4" s="1"/>
  <c r="I296" i="4" s="1"/>
  <c r="I294" i="4"/>
  <c r="I293" i="4" s="1"/>
  <c r="I292" i="4"/>
  <c r="I291" i="4" s="1"/>
  <c r="I286" i="4"/>
  <c r="I285" i="4" s="1"/>
  <c r="I284" i="4" s="1"/>
  <c r="I283" i="4"/>
  <c r="I281" i="4" s="1"/>
  <c r="I280" i="4"/>
  <c r="I279" i="4" s="1"/>
  <c r="I278" i="4"/>
  <c r="I277" i="4" s="1"/>
  <c r="I273" i="4"/>
  <c r="I272" i="4" s="1"/>
  <c r="I271" i="4" s="1"/>
  <c r="I270" i="4"/>
  <c r="I269" i="4" s="1"/>
  <c r="I268" i="4" s="1"/>
  <c r="I266" i="4"/>
  <c r="I265" i="4" s="1"/>
  <c r="I264" i="4"/>
  <c r="I263" i="4" s="1"/>
  <c r="I260" i="4"/>
  <c r="I259" i="4" s="1"/>
  <c r="I258" i="4" s="1"/>
  <c r="I257" i="4"/>
  <c r="I256" i="4" s="1"/>
  <c r="I255" i="4" s="1"/>
  <c r="I253" i="4"/>
  <c r="I252" i="4" s="1"/>
  <c r="I251" i="4"/>
  <c r="I250" i="4" s="1"/>
  <c r="I245" i="4"/>
  <c r="I244" i="4" s="1"/>
  <c r="I243" i="4"/>
  <c r="I242" i="4" s="1"/>
  <c r="I240" i="4"/>
  <c r="I239" i="4" s="1"/>
  <c r="I238" i="4"/>
  <c r="I237" i="4" s="1"/>
  <c r="I235" i="4"/>
  <c r="I234" i="4" s="1"/>
  <c r="I233" i="4" s="1"/>
  <c r="I232" i="4"/>
  <c r="I231" i="4" s="1"/>
  <c r="I228" i="4" s="1"/>
  <c r="I230" i="4"/>
  <c r="I229" i="4" s="1"/>
  <c r="I227" i="4"/>
  <c r="I226" i="4" s="1"/>
  <c r="I225" i="4"/>
  <c r="I224" i="4" s="1"/>
  <c r="I223" i="4" s="1"/>
  <c r="I222" i="4"/>
  <c r="H219" i="4"/>
  <c r="H221" i="4"/>
  <c r="I220" i="4"/>
  <c r="I219" i="4" s="1"/>
  <c r="I221" i="4"/>
  <c r="G221" i="4"/>
  <c r="F221" i="4"/>
  <c r="E221" i="4"/>
  <c r="G219" i="4"/>
  <c r="G218" i="4" s="1"/>
  <c r="F219" i="4"/>
  <c r="E219" i="4"/>
  <c r="H214" i="4"/>
  <c r="H216" i="4"/>
  <c r="I217" i="4"/>
  <c r="I216" i="4" s="1"/>
  <c r="G216" i="4"/>
  <c r="F216" i="4"/>
  <c r="E216" i="4"/>
  <c r="G214" i="4"/>
  <c r="F214" i="4"/>
  <c r="E214" i="4"/>
  <c r="L267" i="4" l="1"/>
  <c r="I156" i="4"/>
  <c r="I155" i="4" s="1"/>
  <c r="I154" i="4" s="1"/>
  <c r="I153" i="4" s="1"/>
  <c r="K290" i="4"/>
  <c r="K289" i="4" s="1"/>
  <c r="K288" i="4" s="1"/>
  <c r="K287" i="4" s="1"/>
  <c r="L102" i="4"/>
  <c r="L167" i="4"/>
  <c r="L166" i="4" s="1"/>
  <c r="L165" i="4" s="1"/>
  <c r="L176" i="4"/>
  <c r="L175" i="4" s="1"/>
  <c r="L174" i="4" s="1"/>
  <c r="K218" i="4"/>
  <c r="K241" i="4"/>
  <c r="K249" i="4"/>
  <c r="J213" i="4"/>
  <c r="L65" i="4"/>
  <c r="L64" i="4" s="1"/>
  <c r="L63" i="4" s="1"/>
  <c r="K23" i="4"/>
  <c r="K126" i="4"/>
  <c r="K156" i="4"/>
  <c r="K155" i="4" s="1"/>
  <c r="K304" i="4"/>
  <c r="K303" i="4" s="1"/>
  <c r="K295" i="4" s="1"/>
  <c r="K40" i="4"/>
  <c r="L40" i="4"/>
  <c r="L39" i="4" s="1"/>
  <c r="K78" i="4"/>
  <c r="K167" i="4"/>
  <c r="K166" i="4" s="1"/>
  <c r="K165" i="4" s="1"/>
  <c r="L204" i="4"/>
  <c r="L203" i="4" s="1"/>
  <c r="K262" i="4"/>
  <c r="K261" i="4" s="1"/>
  <c r="K276" i="4"/>
  <c r="K275" i="4" s="1"/>
  <c r="K274" i="4" s="1"/>
  <c r="I236" i="4"/>
  <c r="I249" i="4"/>
  <c r="I262" i="4"/>
  <c r="I261" i="4" s="1"/>
  <c r="I290" i="4"/>
  <c r="I289" i="4" s="1"/>
  <c r="I288" i="4" s="1"/>
  <c r="I287" i="4" s="1"/>
  <c r="I65" i="4"/>
  <c r="I64" i="4" s="1"/>
  <c r="I63" i="4" s="1"/>
  <c r="L95" i="4"/>
  <c r="L94" i="4" s="1"/>
  <c r="K228" i="4"/>
  <c r="K236" i="4"/>
  <c r="L223" i="4"/>
  <c r="L228" i="4"/>
  <c r="K204" i="4"/>
  <c r="K203" i="4" s="1"/>
  <c r="K176" i="4"/>
  <c r="K175" i="4" s="1"/>
  <c r="K174" i="4" s="1"/>
  <c r="I267" i="4"/>
  <c r="L85" i="4"/>
  <c r="L126" i="4"/>
  <c r="K267" i="4"/>
  <c r="I276" i="4"/>
  <c r="I70" i="4"/>
  <c r="K102" i="4"/>
  <c r="K95" i="4" s="1"/>
  <c r="K94" i="4" s="1"/>
  <c r="K133" i="4"/>
  <c r="K121" i="4" s="1"/>
  <c r="K120" i="4" s="1"/>
  <c r="K213" i="4"/>
  <c r="L290" i="4"/>
  <c r="L289" i="4" s="1"/>
  <c r="L288" i="4" s="1"/>
  <c r="L287" i="4" s="1"/>
  <c r="K39" i="4"/>
  <c r="I102" i="4"/>
  <c r="I95" i="4" s="1"/>
  <c r="I94" i="4" s="1"/>
  <c r="L304" i="4"/>
  <c r="L303" i="4" s="1"/>
  <c r="L295" i="4" s="1"/>
  <c r="K70" i="4"/>
  <c r="K223" i="4"/>
  <c r="L249" i="4"/>
  <c r="K52" i="4"/>
  <c r="K51" i="4" s="1"/>
  <c r="L133" i="4"/>
  <c r="L236" i="4"/>
  <c r="K18" i="4"/>
  <c r="L213" i="4"/>
  <c r="L254" i="4"/>
  <c r="L18" i="4"/>
  <c r="L276" i="4"/>
  <c r="L275" i="4" s="1"/>
  <c r="L274" i="4" s="1"/>
  <c r="L52" i="4"/>
  <c r="L51" i="4" s="1"/>
  <c r="L70" i="4"/>
  <c r="L78" i="4"/>
  <c r="K154" i="4"/>
  <c r="K153" i="4" s="1"/>
  <c r="L218" i="4"/>
  <c r="L241" i="4"/>
  <c r="K248" i="4"/>
  <c r="H213" i="4"/>
  <c r="I85" i="4"/>
  <c r="I78" i="4"/>
  <c r="I69" i="4" s="1"/>
  <c r="I68" i="4" s="1"/>
  <c r="I40" i="4"/>
  <c r="I39" i="4" s="1"/>
  <c r="I126" i="4"/>
  <c r="I254" i="4"/>
  <c r="I167" i="4"/>
  <c r="I166" i="4" s="1"/>
  <c r="I165" i="4" s="1"/>
  <c r="F218" i="4"/>
  <c r="I23" i="4"/>
  <c r="I18" i="4" s="1"/>
  <c r="I241" i="4"/>
  <c r="I204" i="4"/>
  <c r="I203" i="4" s="1"/>
  <c r="I133" i="4"/>
  <c r="I52" i="4"/>
  <c r="I51" i="4" s="1"/>
  <c r="I295" i="4"/>
  <c r="I176" i="4"/>
  <c r="I175" i="4" s="1"/>
  <c r="I174" i="4" s="1"/>
  <c r="I275" i="4"/>
  <c r="I274" i="4" s="1"/>
  <c r="E213" i="4"/>
  <c r="H218" i="4"/>
  <c r="I218" i="4"/>
  <c r="I213" i="4"/>
  <c r="F213" i="4"/>
  <c r="E218" i="4"/>
  <c r="G213" i="4"/>
  <c r="L121" i="4" l="1"/>
  <c r="L120" i="4" s="1"/>
  <c r="I248" i="4"/>
  <c r="L38" i="4"/>
  <c r="K212" i="4"/>
  <c r="K211" i="4" s="1"/>
  <c r="K202" i="4" s="1"/>
  <c r="L69" i="4"/>
  <c r="L68" i="4" s="1"/>
  <c r="L62" i="4" s="1"/>
  <c r="L248" i="4"/>
  <c r="L247" i="4" s="1"/>
  <c r="L246" i="4" s="1"/>
  <c r="K69" i="4"/>
  <c r="K68" i="4" s="1"/>
  <c r="K62" i="4" s="1"/>
  <c r="I121" i="4"/>
  <c r="I120" i="4" s="1"/>
  <c r="K38" i="4"/>
  <c r="I62" i="4"/>
  <c r="I247" i="4"/>
  <c r="I246" i="4" s="1"/>
  <c r="K247" i="4"/>
  <c r="K246" i="4" s="1"/>
  <c r="L212" i="4"/>
  <c r="L211" i="4" s="1"/>
  <c r="L202" i="4" s="1"/>
  <c r="L313" i="4" s="1"/>
  <c r="I38" i="4"/>
  <c r="I212" i="4"/>
  <c r="I211" i="4" s="1"/>
  <c r="I202" i="4" s="1"/>
  <c r="K313" i="4" l="1"/>
  <c r="K315" i="4" s="1"/>
  <c r="I313" i="4"/>
  <c r="H311" i="4"/>
  <c r="H310" i="4" s="1"/>
  <c r="H309" i="4" s="1"/>
  <c r="H307" i="4"/>
  <c r="H305" i="4"/>
  <c r="H301" i="4"/>
  <c r="H300" i="4" s="1"/>
  <c r="H299" i="4" s="1"/>
  <c r="H297" i="4"/>
  <c r="H296" i="4" s="1"/>
  <c r="H293" i="4"/>
  <c r="H291" i="4"/>
  <c r="H285" i="4"/>
  <c r="H284" i="4" s="1"/>
  <c r="H281" i="4"/>
  <c r="H279" i="4"/>
  <c r="H277" i="4"/>
  <c r="H272" i="4"/>
  <c r="H271" i="4" s="1"/>
  <c r="H269" i="4"/>
  <c r="H268" i="4" s="1"/>
  <c r="H265" i="4"/>
  <c r="H263" i="4"/>
  <c r="H259" i="4"/>
  <c r="H258" i="4" s="1"/>
  <c r="H256" i="4"/>
  <c r="H255" i="4" s="1"/>
  <c r="H252" i="4"/>
  <c r="H250" i="4"/>
  <c r="H244" i="4"/>
  <c r="H242" i="4"/>
  <c r="H239" i="4"/>
  <c r="H237" i="4"/>
  <c r="H234" i="4"/>
  <c r="H233" i="4" s="1"/>
  <c r="H231" i="4"/>
  <c r="H229" i="4"/>
  <c r="H226" i="4"/>
  <c r="H224" i="4"/>
  <c r="H209" i="4"/>
  <c r="H208" i="4" s="1"/>
  <c r="H206" i="4"/>
  <c r="H205" i="4" s="1"/>
  <c r="H200" i="4"/>
  <c r="H199" i="4" s="1"/>
  <c r="H198" i="4" s="1"/>
  <c r="H197" i="4" s="1"/>
  <c r="H195" i="4"/>
  <c r="H194" i="4" s="1"/>
  <c r="H193" i="4" s="1"/>
  <c r="H192" i="4" s="1"/>
  <c r="H191" i="4" s="1"/>
  <c r="H189" i="4"/>
  <c r="H188" i="4" s="1"/>
  <c r="H187" i="4" s="1"/>
  <c r="H186" i="4" s="1"/>
  <c r="H184" i="4"/>
  <c r="H183" i="4" s="1"/>
  <c r="H181" i="4"/>
  <c r="H180" i="4" s="1"/>
  <c r="H178" i="4"/>
  <c r="H177" i="4" s="1"/>
  <c r="H172" i="4"/>
  <c r="H171" i="4" s="1"/>
  <c r="H169" i="4"/>
  <c r="H168" i="4" s="1"/>
  <c r="H163" i="4"/>
  <c r="H162" i="4" s="1"/>
  <c r="H161" i="4" s="1"/>
  <c r="H159" i="4"/>
  <c r="H157" i="4"/>
  <c r="H151" i="4"/>
  <c r="H150" i="4" s="1"/>
  <c r="H149" i="4" s="1"/>
  <c r="H148" i="4" s="1"/>
  <c r="H146" i="4"/>
  <c r="H145" i="4" s="1"/>
  <c r="H144" i="4" s="1"/>
  <c r="H143" i="4" s="1"/>
  <c r="H141" i="4"/>
  <c r="H140" i="4" s="1"/>
  <c r="H138" i="4"/>
  <c r="H137" i="4" s="1"/>
  <c r="H135" i="4"/>
  <c r="H134" i="4" s="1"/>
  <c r="H131" i="4"/>
  <c r="H130" i="4" s="1"/>
  <c r="H128" i="4"/>
  <c r="H127" i="4" s="1"/>
  <c r="H124" i="4"/>
  <c r="H123" i="4" s="1"/>
  <c r="H122" i="4" s="1"/>
  <c r="H118" i="4"/>
  <c r="H117" i="4" s="1"/>
  <c r="H116" i="4" s="1"/>
  <c r="H114" i="4"/>
  <c r="H113" i="4" s="1"/>
  <c r="H111" i="4"/>
  <c r="H110" i="4" s="1"/>
  <c r="H108" i="4"/>
  <c r="H107" i="4" s="1"/>
  <c r="H105" i="4"/>
  <c r="H103" i="4"/>
  <c r="H100" i="4"/>
  <c r="H99" i="4" s="1"/>
  <c r="H97" i="4"/>
  <c r="H96" i="4" s="1"/>
  <c r="H92" i="4"/>
  <c r="H91" i="4" s="1"/>
  <c r="H88" i="4"/>
  <c r="H86" i="4"/>
  <c r="H83" i="4"/>
  <c r="H81" i="4"/>
  <c r="H79" i="4"/>
  <c r="H75" i="4"/>
  <c r="H73" i="4"/>
  <c r="H71" i="4"/>
  <c r="H66" i="4"/>
  <c r="H65" i="4"/>
  <c r="H64" i="4" s="1"/>
  <c r="H63" i="4" s="1"/>
  <c r="H60" i="4"/>
  <c r="H59" i="4" s="1"/>
  <c r="H57" i="4"/>
  <c r="H56" i="4" s="1"/>
  <c r="H54" i="4"/>
  <c r="H53" i="4" s="1"/>
  <c r="H49" i="4"/>
  <c r="H48" i="4" s="1"/>
  <c r="H47" i="4" s="1"/>
  <c r="H45" i="4"/>
  <c r="H44" i="4" s="1"/>
  <c r="H42" i="4"/>
  <c r="H41" i="4" s="1"/>
  <c r="H36" i="4"/>
  <c r="H35" i="4" s="1"/>
  <c r="H34" i="4" s="1"/>
  <c r="H32" i="4"/>
  <c r="H31" i="4" s="1"/>
  <c r="H30" i="4" s="1"/>
  <c r="H28" i="4"/>
  <c r="H27" i="4" s="1"/>
  <c r="H25" i="4"/>
  <c r="H24" i="4" s="1"/>
  <c r="H21" i="4"/>
  <c r="H20" i="4" s="1"/>
  <c r="H19" i="4" s="1"/>
  <c r="H262" i="4" l="1"/>
  <c r="H261" i="4" s="1"/>
  <c r="H78" i="4"/>
  <c r="H236" i="4"/>
  <c r="H249" i="4"/>
  <c r="H156" i="4"/>
  <c r="H155" i="4" s="1"/>
  <c r="H154" i="4" s="1"/>
  <c r="H153" i="4" s="1"/>
  <c r="H102" i="4"/>
  <c r="H40" i="4"/>
  <c r="H39" i="4" s="1"/>
  <c r="H228" i="4"/>
  <c r="H70" i="4"/>
  <c r="H85" i="4"/>
  <c r="H223" i="4"/>
  <c r="H241" i="4"/>
  <c r="H254" i="4"/>
  <c r="H276" i="4"/>
  <c r="H275" i="4" s="1"/>
  <c r="H274" i="4" s="1"/>
  <c r="H290" i="4"/>
  <c r="H289" i="4" s="1"/>
  <c r="H288" i="4" s="1"/>
  <c r="H287" i="4" s="1"/>
  <c r="H304" i="4"/>
  <c r="H303" i="4" s="1"/>
  <c r="H295" i="4" s="1"/>
  <c r="H23" i="4"/>
  <c r="H18" i="4" s="1"/>
  <c r="H52" i="4"/>
  <c r="H51" i="4" s="1"/>
  <c r="H176" i="4"/>
  <c r="H175" i="4" s="1"/>
  <c r="H174" i="4" s="1"/>
  <c r="H133" i="4"/>
  <c r="H167" i="4"/>
  <c r="H166" i="4" s="1"/>
  <c r="H165" i="4" s="1"/>
  <c r="H126" i="4"/>
  <c r="H204" i="4"/>
  <c r="H203" i="4" s="1"/>
  <c r="H267" i="4"/>
  <c r="H95" i="4"/>
  <c r="H94" i="4" s="1"/>
  <c r="J243" i="4"/>
  <c r="J225" i="4"/>
  <c r="J230" i="4"/>
  <c r="H248" i="4" l="1"/>
  <c r="H247" i="4"/>
  <c r="H212" i="4"/>
  <c r="H211" i="4" s="1"/>
  <c r="H202" i="4" s="1"/>
  <c r="H69" i="4"/>
  <c r="H68" i="4" s="1"/>
  <c r="H62" i="4" s="1"/>
  <c r="H121" i="4"/>
  <c r="H120" i="4" s="1"/>
  <c r="H38" i="4"/>
  <c r="H246" i="4"/>
  <c r="G74" i="4"/>
  <c r="J297" i="4"/>
  <c r="J296" i="4" s="1"/>
  <c r="G297" i="4"/>
  <c r="G296" i="4" s="1"/>
  <c r="J21" i="4"/>
  <c r="J20" i="4" s="1"/>
  <c r="J19" i="4" s="1"/>
  <c r="J25" i="4"/>
  <c r="J24" i="4" s="1"/>
  <c r="J28" i="4"/>
  <c r="J27" i="4" s="1"/>
  <c r="J32" i="4"/>
  <c r="J31" i="4" s="1"/>
  <c r="J30" i="4" s="1"/>
  <c r="J36" i="4"/>
  <c r="J35" i="4" s="1"/>
  <c r="J34" i="4" s="1"/>
  <c r="J42" i="4"/>
  <c r="J41" i="4" s="1"/>
  <c r="J45" i="4"/>
  <c r="J44" i="4" s="1"/>
  <c r="J49" i="4"/>
  <c r="J48" i="4" s="1"/>
  <c r="J47" i="4" s="1"/>
  <c r="J54" i="4"/>
  <c r="J53" i="4" s="1"/>
  <c r="J57" i="4"/>
  <c r="J56" i="4" s="1"/>
  <c r="J60" i="4"/>
  <c r="J59" i="4" s="1"/>
  <c r="J65" i="4"/>
  <c r="J64" i="4" s="1"/>
  <c r="J63" i="4" s="1"/>
  <c r="J66" i="4"/>
  <c r="J71" i="4"/>
  <c r="J73" i="4"/>
  <c r="J75" i="4"/>
  <c r="J79" i="4"/>
  <c r="J81" i="4"/>
  <c r="J83" i="4"/>
  <c r="J86" i="4"/>
  <c r="J88" i="4"/>
  <c r="J92" i="4"/>
  <c r="J91" i="4" s="1"/>
  <c r="J97" i="4"/>
  <c r="J96" i="4" s="1"/>
  <c r="J100" i="4"/>
  <c r="J99" i="4" s="1"/>
  <c r="J103" i="4"/>
  <c r="J105" i="4"/>
  <c r="J108" i="4"/>
  <c r="J107" i="4" s="1"/>
  <c r="J111" i="4"/>
  <c r="J110" i="4" s="1"/>
  <c r="J114" i="4"/>
  <c r="J113" i="4" s="1"/>
  <c r="J118" i="4"/>
  <c r="J117" i="4" s="1"/>
  <c r="J116" i="4" s="1"/>
  <c r="J124" i="4"/>
  <c r="J123" i="4" s="1"/>
  <c r="J122" i="4" s="1"/>
  <c r="J128" i="4"/>
  <c r="J127" i="4" s="1"/>
  <c r="J131" i="4"/>
  <c r="J130" i="4" s="1"/>
  <c r="J135" i="4"/>
  <c r="J134" i="4" s="1"/>
  <c r="J138" i="4"/>
  <c r="J137" i="4" s="1"/>
  <c r="J141" i="4"/>
  <c r="J140" i="4" s="1"/>
  <c r="J146" i="4"/>
  <c r="J145" i="4" s="1"/>
  <c r="J144" i="4" s="1"/>
  <c r="J143" i="4" s="1"/>
  <c r="J151" i="4"/>
  <c r="J150" i="4" s="1"/>
  <c r="J149" i="4" s="1"/>
  <c r="J148" i="4" s="1"/>
  <c r="J157" i="4"/>
  <c r="J159" i="4"/>
  <c r="J163" i="4"/>
  <c r="J162" i="4" s="1"/>
  <c r="J161" i="4" s="1"/>
  <c r="J169" i="4"/>
  <c r="J168" i="4" s="1"/>
  <c r="J172" i="4"/>
  <c r="J171" i="4" s="1"/>
  <c r="J178" i="4"/>
  <c r="J177" i="4" s="1"/>
  <c r="J181" i="4"/>
  <c r="J180" i="4" s="1"/>
  <c r="J184" i="4"/>
  <c r="J183" i="4" s="1"/>
  <c r="J189" i="4"/>
  <c r="J188" i="4" s="1"/>
  <c r="J187" i="4" s="1"/>
  <c r="J186" i="4" s="1"/>
  <c r="J195" i="4"/>
  <c r="J194" i="4" s="1"/>
  <c r="J193" i="4" s="1"/>
  <c r="J192" i="4" s="1"/>
  <c r="J191" i="4" s="1"/>
  <c r="J200" i="4"/>
  <c r="J199" i="4" s="1"/>
  <c r="J198" i="4" s="1"/>
  <c r="J197" i="4" s="1"/>
  <c r="J206" i="4"/>
  <c r="J205" i="4" s="1"/>
  <c r="J209" i="4"/>
  <c r="J208" i="4" s="1"/>
  <c r="J224" i="4"/>
  <c r="J226" i="4"/>
  <c r="J229" i="4"/>
  <c r="J231" i="4"/>
  <c r="J234" i="4"/>
  <c r="J233" i="4" s="1"/>
  <c r="J237" i="4"/>
  <c r="J239" i="4"/>
  <c r="J242" i="4"/>
  <c r="J244" i="4"/>
  <c r="J250" i="4"/>
  <c r="J252" i="4"/>
  <c r="J256" i="4"/>
  <c r="J255" i="4" s="1"/>
  <c r="J259" i="4"/>
  <c r="J258" i="4" s="1"/>
  <c r="J263" i="4"/>
  <c r="J265" i="4"/>
  <c r="J269" i="4"/>
  <c r="J268" i="4" s="1"/>
  <c r="J272" i="4"/>
  <c r="J271" i="4" s="1"/>
  <c r="J277" i="4"/>
  <c r="J279" i="4"/>
  <c r="J281" i="4"/>
  <c r="J285" i="4"/>
  <c r="J284" i="4" s="1"/>
  <c r="J291" i="4"/>
  <c r="J293" i="4"/>
  <c r="J301" i="4"/>
  <c r="J300" i="4" s="1"/>
  <c r="J299" i="4" s="1"/>
  <c r="J305" i="4"/>
  <c r="J307" i="4"/>
  <c r="J311" i="4"/>
  <c r="J310" i="4" s="1"/>
  <c r="J309" i="4" s="1"/>
  <c r="H313" i="4" l="1"/>
  <c r="H315" i="4"/>
  <c r="J70" i="4"/>
  <c r="J156" i="4"/>
  <c r="J155" i="4" s="1"/>
  <c r="J154" i="4" s="1"/>
  <c r="J153" i="4" s="1"/>
  <c r="J236" i="4"/>
  <c r="J228" i="4"/>
  <c r="J223" i="4"/>
  <c r="J102" i="4"/>
  <c r="J95" i="4" s="1"/>
  <c r="J94" i="4" s="1"/>
  <c r="J304" i="4"/>
  <c r="J303" i="4" s="1"/>
  <c r="J295" i="4" s="1"/>
  <c r="J290" i="4"/>
  <c r="J289" i="4" s="1"/>
  <c r="J288" i="4" s="1"/>
  <c r="J287" i="4" s="1"/>
  <c r="J276" i="4"/>
  <c r="J275" i="4" s="1"/>
  <c r="J274" i="4" s="1"/>
  <c r="J262" i="4"/>
  <c r="J261" i="4" s="1"/>
  <c r="J249" i="4"/>
  <c r="J241" i="4"/>
  <c r="J133" i="4"/>
  <c r="J85" i="4"/>
  <c r="J78" i="4"/>
  <c r="J52" i="4"/>
  <c r="J51" i="4" s="1"/>
  <c r="J40" i="4"/>
  <c r="J39" i="4" s="1"/>
  <c r="J23" i="4"/>
  <c r="J18" i="4" s="1"/>
  <c r="J204" i="4"/>
  <c r="J203" i="4" s="1"/>
  <c r="J254" i="4"/>
  <c r="J176" i="4"/>
  <c r="J175" i="4" s="1"/>
  <c r="J174" i="4" s="1"/>
  <c r="J267" i="4"/>
  <c r="J167" i="4"/>
  <c r="J166" i="4" s="1"/>
  <c r="J165" i="4" s="1"/>
  <c r="J126" i="4"/>
  <c r="G311" i="4"/>
  <c r="G310" i="4" s="1"/>
  <c r="G309" i="4" s="1"/>
  <c r="F311" i="4"/>
  <c r="F310" i="4" s="1"/>
  <c r="F309" i="4" s="1"/>
  <c r="E311" i="4"/>
  <c r="E310" i="4" s="1"/>
  <c r="E309" i="4" s="1"/>
  <c r="G307" i="4"/>
  <c r="F307" i="4"/>
  <c r="E307" i="4"/>
  <c r="G305" i="4"/>
  <c r="F305" i="4"/>
  <c r="E305" i="4"/>
  <c r="G301" i="4"/>
  <c r="G300" i="4" s="1"/>
  <c r="G299" i="4" s="1"/>
  <c r="F301" i="4"/>
  <c r="F300" i="4" s="1"/>
  <c r="F299" i="4" s="1"/>
  <c r="E301" i="4"/>
  <c r="E300" i="4" s="1"/>
  <c r="E299" i="4" s="1"/>
  <c r="G293" i="4"/>
  <c r="F293" i="4"/>
  <c r="E293" i="4"/>
  <c r="G291" i="4"/>
  <c r="F291" i="4"/>
  <c r="E291" i="4"/>
  <c r="G285" i="4"/>
  <c r="G284" i="4" s="1"/>
  <c r="F285" i="4"/>
  <c r="F284" i="4" s="1"/>
  <c r="E285" i="4"/>
  <c r="E284" i="4" s="1"/>
  <c r="G281" i="4"/>
  <c r="F281" i="4"/>
  <c r="E281" i="4"/>
  <c r="G279" i="4"/>
  <c r="F279" i="4"/>
  <c r="E279" i="4"/>
  <c r="G277" i="4"/>
  <c r="F277" i="4"/>
  <c r="E277" i="4"/>
  <c r="G272" i="4"/>
  <c r="G271" i="4" s="1"/>
  <c r="F272" i="4"/>
  <c r="F271" i="4" s="1"/>
  <c r="E272" i="4"/>
  <c r="E271" i="4" s="1"/>
  <c r="G269" i="4"/>
  <c r="G268" i="4" s="1"/>
  <c r="F269" i="4"/>
  <c r="F268" i="4" s="1"/>
  <c r="E269" i="4"/>
  <c r="E268" i="4" s="1"/>
  <c r="E266" i="4"/>
  <c r="E265" i="4" s="1"/>
  <c r="G265" i="4"/>
  <c r="F265" i="4"/>
  <c r="G263" i="4"/>
  <c r="F263" i="4"/>
  <c r="E263" i="4"/>
  <c r="G259" i="4"/>
  <c r="G258" i="4" s="1"/>
  <c r="F259" i="4"/>
  <c r="F258" i="4" s="1"/>
  <c r="E259" i="4"/>
  <c r="E258" i="4" s="1"/>
  <c r="G256" i="4"/>
  <c r="G255" i="4" s="1"/>
  <c r="F256" i="4"/>
  <c r="F255" i="4" s="1"/>
  <c r="E256" i="4"/>
  <c r="E255" i="4" s="1"/>
  <c r="G252" i="4"/>
  <c r="F252" i="4"/>
  <c r="E252" i="4"/>
  <c r="G250" i="4"/>
  <c r="F250" i="4"/>
  <c r="E250" i="4"/>
  <c r="G244" i="4"/>
  <c r="F244" i="4"/>
  <c r="E244" i="4"/>
  <c r="G242" i="4"/>
  <c r="F242" i="4"/>
  <c r="E242" i="4"/>
  <c r="G239" i="4"/>
  <c r="F239" i="4"/>
  <c r="E239" i="4"/>
  <c r="G237" i="4"/>
  <c r="F237" i="4"/>
  <c r="F236" i="4" s="1"/>
  <c r="E237" i="4"/>
  <c r="E236" i="4" s="1"/>
  <c r="G234" i="4"/>
  <c r="G233" i="4" s="1"/>
  <c r="F234" i="4"/>
  <c r="F233" i="4" s="1"/>
  <c r="E234" i="4"/>
  <c r="E233" i="4" s="1"/>
  <c r="G231" i="4"/>
  <c r="F231" i="4"/>
  <c r="E231" i="4"/>
  <c r="G229" i="4"/>
  <c r="F229" i="4"/>
  <c r="F228" i="4" s="1"/>
  <c r="E229" i="4"/>
  <c r="E228" i="4" s="1"/>
  <c r="G226" i="4"/>
  <c r="F226" i="4"/>
  <c r="E226" i="4"/>
  <c r="G224" i="4"/>
  <c r="F224" i="4"/>
  <c r="F223" i="4" s="1"/>
  <c r="E224" i="4"/>
  <c r="E223" i="4" s="1"/>
  <c r="G209" i="4"/>
  <c r="G208" i="4" s="1"/>
  <c r="F209" i="4"/>
  <c r="F208" i="4" s="1"/>
  <c r="E209" i="4"/>
  <c r="E208" i="4" s="1"/>
  <c r="G206" i="4"/>
  <c r="G205" i="4" s="1"/>
  <c r="F206" i="4"/>
  <c r="F205" i="4" s="1"/>
  <c r="E206" i="4"/>
  <c r="E205" i="4" s="1"/>
  <c r="G200" i="4"/>
  <c r="G199" i="4" s="1"/>
  <c r="G198" i="4" s="1"/>
  <c r="G197" i="4" s="1"/>
  <c r="F200" i="4"/>
  <c r="F199" i="4" s="1"/>
  <c r="F198" i="4" s="1"/>
  <c r="E200" i="4"/>
  <c r="E199" i="4" s="1"/>
  <c r="E198" i="4" s="1"/>
  <c r="F197" i="4"/>
  <c r="E197" i="4"/>
  <c r="G195" i="4"/>
  <c r="G194" i="4" s="1"/>
  <c r="G193" i="4" s="1"/>
  <c r="G192" i="4" s="1"/>
  <c r="G191" i="4" s="1"/>
  <c r="F195" i="4"/>
  <c r="F194" i="4" s="1"/>
  <c r="F193" i="4" s="1"/>
  <c r="F192" i="4" s="1"/>
  <c r="F191" i="4" s="1"/>
  <c r="E195" i="4"/>
  <c r="E194" i="4" s="1"/>
  <c r="E193" i="4" s="1"/>
  <c r="E192" i="4" s="1"/>
  <c r="E191" i="4" s="1"/>
  <c r="G189" i="4"/>
  <c r="G188" i="4" s="1"/>
  <c r="G187" i="4" s="1"/>
  <c r="G186" i="4" s="1"/>
  <c r="F189" i="4"/>
  <c r="F188" i="4" s="1"/>
  <c r="F187" i="4" s="1"/>
  <c r="F186" i="4" s="1"/>
  <c r="E189" i="4"/>
  <c r="E188" i="4" s="1"/>
  <c r="E187" i="4" s="1"/>
  <c r="E186" i="4" s="1"/>
  <c r="G184" i="4"/>
  <c r="G183" i="4" s="1"/>
  <c r="F184" i="4"/>
  <c r="F183" i="4" s="1"/>
  <c r="E183" i="4"/>
  <c r="G181" i="4"/>
  <c r="G180" i="4" s="1"/>
  <c r="F181" i="4"/>
  <c r="F180" i="4" s="1"/>
  <c r="E181" i="4"/>
  <c r="E180" i="4" s="1"/>
  <c r="G178" i="4"/>
  <c r="G177" i="4" s="1"/>
  <c r="F178" i="4"/>
  <c r="F177" i="4" s="1"/>
  <c r="E178" i="4"/>
  <c r="E177" i="4" s="1"/>
  <c r="G172" i="4"/>
  <c r="G171" i="4" s="1"/>
  <c r="F172" i="4"/>
  <c r="F171" i="4" s="1"/>
  <c r="E172" i="4"/>
  <c r="E171" i="4" s="1"/>
  <c r="G169" i="4"/>
  <c r="G168" i="4" s="1"/>
  <c r="F169" i="4"/>
  <c r="F168" i="4" s="1"/>
  <c r="E169" i="4"/>
  <c r="E168" i="4" s="1"/>
  <c r="G163" i="4"/>
  <c r="G162" i="4" s="1"/>
  <c r="G161" i="4" s="1"/>
  <c r="F163" i="4"/>
  <c r="F162" i="4" s="1"/>
  <c r="F161" i="4" s="1"/>
  <c r="E163" i="4"/>
  <c r="E162" i="4" s="1"/>
  <c r="E161" i="4" s="1"/>
  <c r="G159" i="4"/>
  <c r="F159" i="4"/>
  <c r="E159" i="4"/>
  <c r="G157" i="4"/>
  <c r="F157" i="4"/>
  <c r="E157" i="4"/>
  <c r="G151" i="4"/>
  <c r="G150" i="4" s="1"/>
  <c r="G149" i="4" s="1"/>
  <c r="G148" i="4" s="1"/>
  <c r="F151" i="4"/>
  <c r="F150" i="4" s="1"/>
  <c r="F149" i="4" s="1"/>
  <c r="F148" i="4" s="1"/>
  <c r="E151" i="4"/>
  <c r="E150" i="4" s="1"/>
  <c r="E149" i="4" s="1"/>
  <c r="E148" i="4" s="1"/>
  <c r="G146" i="4"/>
  <c r="G145" i="4" s="1"/>
  <c r="G144" i="4" s="1"/>
  <c r="G143" i="4" s="1"/>
  <c r="F146" i="4"/>
  <c r="F145" i="4" s="1"/>
  <c r="F144" i="4" s="1"/>
  <c r="F143" i="4" s="1"/>
  <c r="E146" i="4"/>
  <c r="E145" i="4" s="1"/>
  <c r="E144" i="4" s="1"/>
  <c r="E143" i="4" s="1"/>
  <c r="G141" i="4"/>
  <c r="G140" i="4" s="1"/>
  <c r="F141" i="4"/>
  <c r="F140" i="4" s="1"/>
  <c r="E141" i="4"/>
  <c r="E140" i="4" s="1"/>
  <c r="G138" i="4"/>
  <c r="G137" i="4" s="1"/>
  <c r="F138" i="4"/>
  <c r="F137" i="4" s="1"/>
  <c r="E138" i="4"/>
  <c r="E137" i="4" s="1"/>
  <c r="G135" i="4"/>
  <c r="G134" i="4" s="1"/>
  <c r="F135" i="4"/>
  <c r="F134" i="4" s="1"/>
  <c r="E135" i="4"/>
  <c r="E134" i="4" s="1"/>
  <c r="G131" i="4"/>
  <c r="G130" i="4" s="1"/>
  <c r="F131" i="4"/>
  <c r="F130" i="4" s="1"/>
  <c r="E131" i="4"/>
  <c r="E130" i="4" s="1"/>
  <c r="G128" i="4"/>
  <c r="G127" i="4" s="1"/>
  <c r="F128" i="4"/>
  <c r="F127" i="4" s="1"/>
  <c r="E128" i="4"/>
  <c r="E127" i="4" s="1"/>
  <c r="G124" i="4"/>
  <c r="G123" i="4" s="1"/>
  <c r="G122" i="4" s="1"/>
  <c r="F124" i="4"/>
  <c r="F123" i="4" s="1"/>
  <c r="F122" i="4" s="1"/>
  <c r="E124" i="4"/>
  <c r="E123" i="4" s="1"/>
  <c r="E122" i="4" s="1"/>
  <c r="G118" i="4"/>
  <c r="G117" i="4" s="1"/>
  <c r="G116" i="4" s="1"/>
  <c r="F118" i="4"/>
  <c r="F117" i="4" s="1"/>
  <c r="F116" i="4" s="1"/>
  <c r="E118" i="4"/>
  <c r="E117" i="4" s="1"/>
  <c r="E116" i="4" s="1"/>
  <c r="G114" i="4"/>
  <c r="G113" i="4" s="1"/>
  <c r="F114" i="4"/>
  <c r="F113" i="4" s="1"/>
  <c r="E114" i="4"/>
  <c r="E113" i="4" s="1"/>
  <c r="G111" i="4"/>
  <c r="G110" i="4" s="1"/>
  <c r="F111" i="4"/>
  <c r="F110" i="4" s="1"/>
  <c r="E111" i="4"/>
  <c r="E110" i="4" s="1"/>
  <c r="G108" i="4"/>
  <c r="G107" i="4" s="1"/>
  <c r="F108" i="4"/>
  <c r="F107" i="4" s="1"/>
  <c r="E108" i="4"/>
  <c r="E107" i="4" s="1"/>
  <c r="G105" i="4"/>
  <c r="F105" i="4"/>
  <c r="F102" i="4" s="1"/>
  <c r="E105" i="4"/>
  <c r="E102" i="4" s="1"/>
  <c r="G103" i="4"/>
  <c r="F103" i="4"/>
  <c r="E103" i="4"/>
  <c r="G100" i="4"/>
  <c r="G99" i="4" s="1"/>
  <c r="F100" i="4"/>
  <c r="F99" i="4" s="1"/>
  <c r="E100" i="4"/>
  <c r="E99" i="4" s="1"/>
  <c r="G97" i="4"/>
  <c r="G96" i="4" s="1"/>
  <c r="F97" i="4"/>
  <c r="F96" i="4" s="1"/>
  <c r="E97" i="4"/>
  <c r="E96" i="4" s="1"/>
  <c r="G92" i="4"/>
  <c r="G91" i="4" s="1"/>
  <c r="F92" i="4"/>
  <c r="F91" i="4" s="1"/>
  <c r="E92" i="4"/>
  <c r="E91" i="4" s="1"/>
  <c r="G88" i="4"/>
  <c r="F88" i="4"/>
  <c r="E88" i="4"/>
  <c r="G86" i="4"/>
  <c r="F86" i="4"/>
  <c r="E86" i="4"/>
  <c r="G83" i="4"/>
  <c r="F83" i="4"/>
  <c r="E83" i="4"/>
  <c r="G81" i="4"/>
  <c r="F81" i="4"/>
  <c r="E81" i="4"/>
  <c r="G79" i="4"/>
  <c r="F79" i="4"/>
  <c r="E79" i="4"/>
  <c r="G75" i="4"/>
  <c r="F75" i="4"/>
  <c r="E75" i="4"/>
  <c r="G73" i="4"/>
  <c r="F73" i="4"/>
  <c r="E73" i="4"/>
  <c r="G71" i="4"/>
  <c r="F71" i="4"/>
  <c r="E71" i="4"/>
  <c r="G66" i="4"/>
  <c r="F66" i="4"/>
  <c r="E66" i="4"/>
  <c r="G65" i="4"/>
  <c r="G64" i="4" s="1"/>
  <c r="G63" i="4" s="1"/>
  <c r="F65" i="4"/>
  <c r="F64" i="4" s="1"/>
  <c r="F63" i="4" s="1"/>
  <c r="E65" i="4"/>
  <c r="E64" i="4" s="1"/>
  <c r="E63" i="4" s="1"/>
  <c r="G60" i="4"/>
  <c r="G59" i="4" s="1"/>
  <c r="F60" i="4"/>
  <c r="F59" i="4" s="1"/>
  <c r="E60" i="4"/>
  <c r="E59" i="4" s="1"/>
  <c r="G57" i="4"/>
  <c r="G56" i="4" s="1"/>
  <c r="F57" i="4"/>
  <c r="F56" i="4" s="1"/>
  <c r="E57" i="4"/>
  <c r="E56" i="4" s="1"/>
  <c r="G54" i="4"/>
  <c r="G53" i="4" s="1"/>
  <c r="F54" i="4"/>
  <c r="F53" i="4" s="1"/>
  <c r="E54" i="4"/>
  <c r="E53" i="4" s="1"/>
  <c r="G49" i="4"/>
  <c r="G48" i="4" s="1"/>
  <c r="G47" i="4" s="1"/>
  <c r="F49" i="4"/>
  <c r="F48" i="4" s="1"/>
  <c r="F47" i="4" s="1"/>
  <c r="E49" i="4"/>
  <c r="E48" i="4" s="1"/>
  <c r="E47" i="4" s="1"/>
  <c r="G45" i="4"/>
  <c r="G44" i="4" s="1"/>
  <c r="F45" i="4"/>
  <c r="F44" i="4" s="1"/>
  <c r="E45" i="4"/>
  <c r="E44" i="4" s="1"/>
  <c r="G42" i="4"/>
  <c r="G41" i="4" s="1"/>
  <c r="F42" i="4"/>
  <c r="F41" i="4" s="1"/>
  <c r="E42" i="4"/>
  <c r="E41" i="4" s="1"/>
  <c r="E37" i="4"/>
  <c r="E36" i="4" s="1"/>
  <c r="E35" i="4" s="1"/>
  <c r="E34" i="4" s="1"/>
  <c r="G36" i="4"/>
  <c r="G35" i="4" s="1"/>
  <c r="G34" i="4" s="1"/>
  <c r="F36" i="4"/>
  <c r="F35" i="4" s="1"/>
  <c r="F34" i="4" s="1"/>
  <c r="E33" i="4"/>
  <c r="E32" i="4" s="1"/>
  <c r="E31" i="4" s="1"/>
  <c r="E30" i="4" s="1"/>
  <c r="G32" i="4"/>
  <c r="G31" i="4" s="1"/>
  <c r="G30" i="4" s="1"/>
  <c r="F32" i="4"/>
  <c r="F31" i="4" s="1"/>
  <c r="F30" i="4" s="1"/>
  <c r="G28" i="4"/>
  <c r="G27" i="4" s="1"/>
  <c r="F28" i="4"/>
  <c r="F27" i="4" s="1"/>
  <c r="E28" i="4"/>
  <c r="E27" i="4" s="1"/>
  <c r="G25" i="4"/>
  <c r="G24" i="4" s="1"/>
  <c r="F25" i="4"/>
  <c r="F24" i="4" s="1"/>
  <c r="E25" i="4"/>
  <c r="E24" i="4" s="1"/>
  <c r="G21" i="4"/>
  <c r="G20" i="4" s="1"/>
  <c r="G19" i="4" s="1"/>
  <c r="F21" i="4"/>
  <c r="F20" i="4" s="1"/>
  <c r="F19" i="4" s="1"/>
  <c r="E21" i="4"/>
  <c r="E20" i="4" s="1"/>
  <c r="E19" i="4" s="1"/>
  <c r="J212" i="4" l="1"/>
  <c r="J211" i="4" s="1"/>
  <c r="J202" i="4" s="1"/>
  <c r="J313" i="4" s="1"/>
  <c r="G85" i="4"/>
  <c r="G223" i="4"/>
  <c r="F78" i="4"/>
  <c r="E241" i="4"/>
  <c r="E212" i="4" s="1"/>
  <c r="E211" i="4" s="1"/>
  <c r="F156" i="4"/>
  <c r="F155" i="4" s="1"/>
  <c r="F241" i="4"/>
  <c r="F212" i="4" s="1"/>
  <c r="F211" i="4" s="1"/>
  <c r="E85" i="4"/>
  <c r="E156" i="4"/>
  <c r="E155" i="4" s="1"/>
  <c r="E154" i="4" s="1"/>
  <c r="E153" i="4" s="1"/>
  <c r="J69" i="4"/>
  <c r="J68" i="4" s="1"/>
  <c r="J62" i="4" s="1"/>
  <c r="J121" i="4"/>
  <c r="J120" i="4" s="1"/>
  <c r="F85" i="4"/>
  <c r="F290" i="4"/>
  <c r="F289" i="4" s="1"/>
  <c r="F288" i="4" s="1"/>
  <c r="F287" i="4" s="1"/>
  <c r="E304" i="4"/>
  <c r="E303" i="4" s="1"/>
  <c r="E295" i="4" s="1"/>
  <c r="E290" i="4"/>
  <c r="E289" i="4" s="1"/>
  <c r="E288" i="4" s="1"/>
  <c r="E287" i="4" s="1"/>
  <c r="E176" i="4"/>
  <c r="E175" i="4" s="1"/>
  <c r="E174" i="4" s="1"/>
  <c r="F304" i="4"/>
  <c r="F303" i="4" s="1"/>
  <c r="F295" i="4" s="1"/>
  <c r="E249" i="4"/>
  <c r="F23" i="4"/>
  <c r="F18" i="4" s="1"/>
  <c r="F249" i="4"/>
  <c r="F262" i="4"/>
  <c r="F261" i="4" s="1"/>
  <c r="G290" i="4"/>
  <c r="G289" i="4" s="1"/>
  <c r="G288" i="4" s="1"/>
  <c r="G287" i="4" s="1"/>
  <c r="G241" i="4"/>
  <c r="G304" i="4"/>
  <c r="G303" i="4" s="1"/>
  <c r="G295" i="4" s="1"/>
  <c r="G262" i="4"/>
  <c r="G261" i="4" s="1"/>
  <c r="F126" i="4"/>
  <c r="F40" i="4"/>
  <c r="F39" i="4" s="1"/>
  <c r="E126" i="4"/>
  <c r="F154" i="4"/>
  <c r="F153" i="4" s="1"/>
  <c r="E167" i="4"/>
  <c r="E166" i="4" s="1"/>
  <c r="E165" i="4" s="1"/>
  <c r="E204" i="4"/>
  <c r="E203" i="4" s="1"/>
  <c r="F133" i="4"/>
  <c r="G126" i="4"/>
  <c r="F204" i="4"/>
  <c r="F203" i="4" s="1"/>
  <c r="E276" i="4"/>
  <c r="E275" i="4" s="1"/>
  <c r="E274" i="4" s="1"/>
  <c r="F276" i="4"/>
  <c r="F275" i="4" s="1"/>
  <c r="F274" i="4" s="1"/>
  <c r="E267" i="4"/>
  <c r="F267" i="4"/>
  <c r="G236" i="4"/>
  <c r="F176" i="4"/>
  <c r="F175" i="4" s="1"/>
  <c r="F174" i="4" s="1"/>
  <c r="G156" i="4"/>
  <c r="G155" i="4" s="1"/>
  <c r="G154" i="4" s="1"/>
  <c r="G153" i="4" s="1"/>
  <c r="F95" i="4"/>
  <c r="F94" i="4" s="1"/>
  <c r="G102" i="4"/>
  <c r="G95" i="4" s="1"/>
  <c r="G94" i="4" s="1"/>
  <c r="E78" i="4"/>
  <c r="G78" i="4"/>
  <c r="E70" i="4"/>
  <c r="F70" i="4"/>
  <c r="F52" i="4"/>
  <c r="F51" i="4" s="1"/>
  <c r="E52" i="4"/>
  <c r="E51" i="4" s="1"/>
  <c r="G40" i="4"/>
  <c r="G39" i="4" s="1"/>
  <c r="G276" i="4"/>
  <c r="G275" i="4" s="1"/>
  <c r="G274" i="4" s="1"/>
  <c r="J248" i="4"/>
  <c r="J247" i="4" s="1"/>
  <c r="J246" i="4" s="1"/>
  <c r="G249" i="4"/>
  <c r="G228" i="4"/>
  <c r="G176" i="4"/>
  <c r="G175" i="4" s="1"/>
  <c r="G174" i="4" s="1"/>
  <c r="G133" i="4"/>
  <c r="G70" i="4"/>
  <c r="J38" i="4"/>
  <c r="G23" i="4"/>
  <c r="G18" i="4" s="1"/>
  <c r="F167" i="4"/>
  <c r="F166" i="4" s="1"/>
  <c r="F165" i="4" s="1"/>
  <c r="E133" i="4"/>
  <c r="G167" i="4"/>
  <c r="G166" i="4" s="1"/>
  <c r="G165" i="4" s="1"/>
  <c r="G204" i="4"/>
  <c r="G203" i="4" s="1"/>
  <c r="E262" i="4"/>
  <c r="E261" i="4" s="1"/>
  <c r="G267" i="4"/>
  <c r="G254" i="4"/>
  <c r="E40" i="4"/>
  <c r="E39" i="4" s="1"/>
  <c r="E254" i="4"/>
  <c r="F254" i="4"/>
  <c r="G52" i="4"/>
  <c r="G51" i="4" s="1"/>
  <c r="E23" i="4"/>
  <c r="E18" i="4" s="1"/>
  <c r="E95" i="4"/>
  <c r="E94" i="4" s="1"/>
  <c r="G212" i="4" l="1"/>
  <c r="E248" i="4"/>
  <c r="E202" i="4"/>
  <c r="F248" i="4"/>
  <c r="F247" i="4" s="1"/>
  <c r="F246" i="4" s="1"/>
  <c r="E69" i="4"/>
  <c r="E68" i="4" s="1"/>
  <c r="E62" i="4" s="1"/>
  <c r="F202" i="4"/>
  <c r="F69" i="4"/>
  <c r="F68" i="4" s="1"/>
  <c r="F62" i="4" s="1"/>
  <c r="F121" i="4"/>
  <c r="F120" i="4" s="1"/>
  <c r="G211" i="4"/>
  <c r="G202" i="4" s="1"/>
  <c r="E247" i="4"/>
  <c r="E246" i="4" s="1"/>
  <c r="E121" i="4"/>
  <c r="E120" i="4" s="1"/>
  <c r="G38" i="4"/>
  <c r="F38" i="4"/>
  <c r="E38" i="4"/>
  <c r="G121" i="4"/>
  <c r="G120" i="4" s="1"/>
  <c r="G69" i="4"/>
  <c r="G68" i="4" s="1"/>
  <c r="G62" i="4" s="1"/>
  <c r="J315" i="4"/>
  <c r="G248" i="4"/>
  <c r="G247" i="4" s="1"/>
  <c r="G246" i="4" s="1"/>
  <c r="G313" i="4" l="1"/>
  <c r="G315" i="4" s="1"/>
  <c r="F313" i="4"/>
  <c r="F315" i="4" s="1"/>
  <c r="E313" i="4"/>
</calcChain>
</file>

<file path=xl/sharedStrings.xml><?xml version="1.0" encoding="utf-8"?>
<sst xmlns="http://schemas.openxmlformats.org/spreadsheetml/2006/main" count="658" uniqueCount="273">
  <si>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</si>
  <si>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</si>
  <si>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</si>
  <si>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</si>
  <si>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Непрограммные расходы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</si>
  <si>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</si>
  <si>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</si>
  <si>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</si>
  <si>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</si>
  <si>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</si>
  <si>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</si>
  <si>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</si>
  <si>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Расходы на обеспечение функций муниципальных органов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</si>
  <si>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</si>
  <si>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</si>
  <si>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</si>
  <si>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Подпрограмма "Профилактика экстремизма"</t>
  </si>
  <si>
    <t>Подпрограмма "Дорожное хозяйство"</t>
  </si>
  <si>
    <t>Подпрограмма "Автомобильный транспорт"</t>
  </si>
  <si>
    <t>Услуги в области информационных технологий</t>
  </si>
  <si>
    <t>870</t>
  </si>
  <si>
    <t>Резервные средства</t>
  </si>
  <si>
    <t>800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</si>
  <si>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</si>
  <si>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</si>
  <si>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"Создание условий для обеспечения качественными коммунальными услугами"</t>
  </si>
  <si>
    <t xml:space="preserve"> Подпрограмма "Содействие трудоустройству граждан"</t>
  </si>
  <si>
    <t>Подпрограмма "Развитие массовой физической культуры и спорта"</t>
  </si>
  <si>
    <t>Сумма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</si>
  <si>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</si>
  <si>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</si>
  <si>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</si>
  <si>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</si>
  <si>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</si>
  <si>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</si>
  <si>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</si>
  <si>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</si>
  <si>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</si>
  <si>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</si>
  <si>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</si>
  <si>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</si>
  <si>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</si>
  <si>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"Обеспечение организации и проведения физкультурных и массовых спортивных мероприятий"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</si>
  <si>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</si>
  <si>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"Подготовка систем коммунальной инфраструктуры к осенне-зимнему периоду"</t>
  </si>
  <si>
    <t>Реализация мероприятий (в случае если не предусмотрено по обособленным направлениям расходов)</t>
  </si>
  <si>
    <t>Подпрограмма "Содействие проведению капитального ремонта многоквартирных домов"</t>
  </si>
  <si>
    <t>Основное мероприятие "Создание условий для деятельности народных дружин"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</si>
  <si>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</si>
  <si>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</si>
  <si>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</si>
  <si>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Мероприятия по противодействию злоупотреблению наркотиками и их незаконному обороту</t>
  </si>
  <si>
    <t>Основное мероприятие "Укрепление толерантности и профилактики экстремизма в молодежной среде"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</si>
  <si>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</si>
  <si>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</si>
  <si>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</si>
  <si>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</si>
  <si>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</si>
  <si>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</si>
  <si>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</si>
  <si>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Подпрограмма "Совершенствование системы управления в администрации городского поселения Игрим"</t>
  </si>
  <si>
    <t>Основное мероприятие "Содержание   администрации городского поселения Игрим"</t>
  </si>
  <si>
    <t xml:space="preserve"> Прочие мероприятия органов местного самоуправления</t>
  </si>
  <si>
    <t>2200000000</t>
  </si>
  <si>
    <t>Основное мероприятие "Мероприятия по санитарной очистке территорий поселения"</t>
  </si>
  <si>
    <t>2200300000</t>
  </si>
  <si>
    <t>2200399990</t>
  </si>
  <si>
    <t>Основное мероприятие "Техническое обслуживание и эксплуатация сетей уличного освещения"</t>
  </si>
  <si>
    <t>5000000000</t>
  </si>
  <si>
    <t>5000100000</t>
  </si>
  <si>
    <t>5000151180</t>
  </si>
  <si>
    <t>Основное мероприятие "Ликвидация непригодного жилищного фонда"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</si>
  <si>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</si>
  <si>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</si>
  <si>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 мероприятие "Управление  и содержание общего имущества многоквартирных домов"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</si>
  <si>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</si>
  <si>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</si>
  <si>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</si>
  <si>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"Управление и распоряжение муниципальным имуществом и земельными ресурсами"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</si>
  <si>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</si>
  <si>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</si>
  <si>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</si>
  <si>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</si>
  <si>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</si>
  <si>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2900000000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</si>
  <si>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</si>
  <si>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Субсидии некоммерческой организации Югорский фонд капитального ремонта многоквартирных домов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</si>
  <si>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</si>
  <si>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</si>
  <si>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</si>
  <si>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</si>
  <si>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</si>
  <si>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</si>
  <si>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</si>
  <si>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 xml:space="preserve"> Муниципальная программа «Информационное общество на территории  городского поселения Игрим »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</si>
  <si>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</si>
  <si>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«Управление муниципальным имуществом в городском поселении Игрим»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</si>
  <si>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</si>
  <si>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</si>
  <si>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>Субсидии на развитие сферы культуры в муниципальных образованиях Ханты-Мансийского автономного округа - Югры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</si>
  <si>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</si>
  <si>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</si>
  <si>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</si>
  <si>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</si>
  <si>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</si>
  <si>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</si>
  <si>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</si>
  <si>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</si>
  <si>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</si>
  <si>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Основное мероприятие "Федеральный проект "Культурная среда"</t>
  </si>
  <si>
    <t>7400000000</t>
  </si>
  <si>
    <t>7410000000</t>
  </si>
  <si>
    <t>7410100000</t>
  </si>
  <si>
    <t>7410199990</t>
  </si>
  <si>
    <t>6800000000</t>
  </si>
  <si>
    <t>6810000000</t>
  </si>
  <si>
    <t>6810100000</t>
  </si>
  <si>
    <t>6810185060</t>
  </si>
  <si>
    <t xml:space="preserve">Муниципальная программа «Содействие занятости населения в городском поселении Игрим» </t>
  </si>
  <si>
    <t>68101S5060</t>
  </si>
  <si>
    <t>7100000000</t>
  </si>
  <si>
    <t>7100100000</t>
  </si>
  <si>
    <t>7100199990</t>
  </si>
  <si>
    <t>Муниципальная программа "Обеспечение доступным и комфортным жильем жителей городского поселения Игрим"</t>
  </si>
  <si>
    <t>7200000000</t>
  </si>
  <si>
    <t>7220000000</t>
  </si>
  <si>
    <t>7220100000</t>
  </si>
  <si>
    <t>7210000000</t>
  </si>
  <si>
    <t>7210100000</t>
  </si>
  <si>
    <t>7210161100</t>
  </si>
  <si>
    <t>7210199990</t>
  </si>
  <si>
    <t>7220199990</t>
  </si>
  <si>
    <t>72201S2591</t>
  </si>
  <si>
    <t>7220182591</t>
  </si>
  <si>
    <t>6600000000</t>
  </si>
  <si>
    <t>6610000000</t>
  </si>
  <si>
    <t>6610100000</t>
  </si>
  <si>
    <t>66101D9300</t>
  </si>
  <si>
    <t>6610200000</t>
  </si>
  <si>
    <t>6610282300</t>
  </si>
  <si>
    <t>66102S2300</t>
  </si>
  <si>
    <t>6620000000</t>
  </si>
  <si>
    <t>6620100000</t>
  </si>
  <si>
    <t>6620199990</t>
  </si>
  <si>
    <t>6630000000</t>
  </si>
  <si>
    <t>6630100000</t>
  </si>
  <si>
    <t>6630199990</t>
  </si>
  <si>
    <t>6700000000</t>
  </si>
  <si>
    <t>6710200000</t>
  </si>
  <si>
    <t>6710000000</t>
  </si>
  <si>
    <t>6710100000</t>
  </si>
  <si>
    <t>6710199990</t>
  </si>
  <si>
    <t>7000000000</t>
  </si>
  <si>
    <t>7010000000</t>
  </si>
  <si>
    <t>7010100000</t>
  </si>
  <si>
    <t>7010120070</t>
  </si>
  <si>
    <t>6900000000</t>
  </si>
  <si>
    <t>6910000000</t>
  </si>
  <si>
    <t>6910100000</t>
  </si>
  <si>
    <t>6910161100</t>
  </si>
  <si>
    <t>6910189020</t>
  </si>
  <si>
    <t>6910199990</t>
  </si>
  <si>
    <t>6920000000</t>
  </si>
  <si>
    <t>6920200000</t>
  </si>
  <si>
    <t>6920299990</t>
  </si>
  <si>
    <t>6500000000</t>
  </si>
  <si>
    <t>6500100000</t>
  </si>
  <si>
    <t>6500182671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</si>
  <si>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</si>
  <si>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</si>
  <si>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</si>
  <si>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6500189020</t>
  </si>
  <si>
    <t>6500199990</t>
  </si>
  <si>
    <t>6400000000</t>
  </si>
  <si>
    <t>6410000000</t>
  </si>
  <si>
    <t>6410100000</t>
  </si>
  <si>
    <t>6410102030</t>
  </si>
  <si>
    <t>6420102040</t>
  </si>
  <si>
    <t>6420100590</t>
  </si>
  <si>
    <t>2200100000</t>
  </si>
  <si>
    <t>2200199990</t>
  </si>
  <si>
    <t>2200200000</t>
  </si>
  <si>
    <t>2200299990</t>
  </si>
  <si>
    <t>Непрограммное направление деятельности "Исполнение отдельных расходных обязательств городского поселения Игрим"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</si>
  <si>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</si>
  <si>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</si>
  <si>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5000489020</t>
  </si>
  <si>
    <t>6420102400</t>
  </si>
  <si>
    <t>Подпрограмма «Совершенствование системы управления в администрации городского поселения Игрим»</t>
  </si>
  <si>
    <t>6420000000</t>
  </si>
  <si>
    <t>6420100000</t>
  </si>
  <si>
    <t>Основное мероприятие "Содействие развитию исторических и иных местных традиций"</t>
  </si>
  <si>
    <t>2910100000</t>
  </si>
  <si>
    <t>29101S2420</t>
  </si>
  <si>
    <t>Основное мероприятие "Обеспечение функционирования и развития систем видеонаблюдения в сфере общественного порядка "</t>
  </si>
  <si>
    <t>6610300000</t>
  </si>
  <si>
    <t>6610382290</t>
  </si>
  <si>
    <t>66103S2290</t>
  </si>
  <si>
    <t>Субсидии на обеспечение функционирования и развития систем видеонаблюдения в сфере общественного порядка</t>
  </si>
  <si>
    <t>7220184290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</si>
  <si>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</si>
  <si>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</si>
  <si>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291F200000</t>
  </si>
  <si>
    <t>291F255550</t>
  </si>
  <si>
    <t>6710122020</t>
  </si>
  <si>
    <t>7220189020</t>
  </si>
  <si>
    <t>Публичные нормативные социальные выплаты гражданам</t>
  </si>
  <si>
    <t xml:space="preserve">Муниципальная программа "Формирование современной городской среды городского поселения Игрим" </t>
  </si>
  <si>
    <t>Расходы на мероприятия для создания условий для деятельности народных дружин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</si>
  <si>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</si>
  <si>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</si>
  <si>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осуществление первичного воинского учета, на территории где отсутствуют военные комиссариаты</t>
  </si>
  <si>
    <t>от 24.06.2021 г.  № 189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</si>
  <si>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</si>
  <si>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2024 г.</t>
  </si>
  <si>
    <t>Приложение № 6</t>
  </si>
  <si>
    <t>Приложение № 3</t>
  </si>
  <si>
    <t>Сумма утвержденная</t>
  </si>
  <si>
    <t>Сумма уточнения</t>
  </si>
  <si>
    <t>2021 г.</t>
  </si>
  <si>
    <t>Основное мероприятие "Содержание и озеленение парковых зон на территории поселка"</t>
  </si>
  <si>
    <t>Иные межбюджетные трансферты на финансирование наказов избирателей депутатам Думы ХМАО-Югры</t>
  </si>
  <si>
    <t>2200285160</t>
  </si>
  <si>
    <t>Основное мероприятие "Организация и содержание мест захоронения городского поселения Игрим"</t>
  </si>
  <si>
    <t>2200400000</t>
  </si>
  <si>
    <t>2200499990</t>
  </si>
  <si>
    <t>2910000000</t>
  </si>
  <si>
    <t>Расходы на софинансирование мероприятий на содействие развитию исторических и иных местных традиций</t>
  </si>
  <si>
    <t>2910199990</t>
  </si>
  <si>
    <t>Подпрограмма "Благоустройство дворовых территорий городского поселения Игрим"</t>
  </si>
  <si>
    <t>2920000000</t>
  </si>
  <si>
    <t>Основное мероприятие "Благоустройство дворовых территорий городского поселения Игрим"</t>
  </si>
  <si>
    <t>2920100000</t>
  </si>
  <si>
    <t>Расходы на благоустройство  территорий</t>
  </si>
  <si>
    <t>2920182600</t>
  </si>
  <si>
    <t>Расходы на софинансирование мероприятий на благоустройство дворовых территорий</t>
  </si>
  <si>
    <t>29201S2600</t>
  </si>
  <si>
    <t>2920199990</t>
  </si>
  <si>
    <t>6420185160</t>
  </si>
  <si>
    <t>Реализация полномочий в области градостроительной деятельности, строительства и  жилищных отношений (архитектура)</t>
  </si>
  <si>
    <t>6500182761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</si>
  <si>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</si>
  <si>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65001S2761</t>
  </si>
  <si>
    <t>Основное мероприятие "Формирование уставного капитала МУП"</t>
  </si>
  <si>
    <t>6500200000</t>
  </si>
  <si>
    <t>6500299990</t>
  </si>
  <si>
    <t>Расходы местного бюджета на софинансирование мероприятий  для создания условий для деятельности народных дружин</t>
  </si>
  <si>
    <t>6610399990</t>
  </si>
  <si>
    <t>Уравление Реервным фондом</t>
  </si>
  <si>
    <t>6710220030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</si>
  <si>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</si>
  <si>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</si>
  <si>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развитие сферы культуры в муниципальных образованиях Ханты-Мансийского автономного округа - Югры</t>
  </si>
  <si>
    <t>7310182520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</si>
  <si>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</si>
  <si>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73101S2520</t>
  </si>
  <si>
    <t>Расходы на софинансирование субсидии на развитие сферы культуры в муниципальных образованиях Ханты-Мансийского автономного округа - Югры</t>
  </si>
  <si>
    <t>7320185160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</si>
  <si>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</si>
  <si>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</si>
  <si>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5000122050</t>
  </si>
  <si>
    <t>2025 г.</t>
  </si>
  <si>
    <t>Специальные расходы</t>
  </si>
  <si>
    <t>Подпрограмма "Благоустройство мест массового отдыха населения"</t>
  </si>
  <si>
    <t>Распределение бюджетных ассигнований по целевым статьям (муниципальным программам городского поселения Игрим и непрограмным направлениям деятельности), группам и подгруппам видов расходов классификации расходов бюджета городского поселения Игрим на плановый период 2024-2025 годов</t>
  </si>
  <si>
    <t>от 29.12.2022 г.  № 286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</si>
  <si>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</si>
  <si>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</si>
  <si>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</si>
  <si>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7220109605</t>
  </si>
  <si>
    <t>Сумма на год</t>
  </si>
  <si>
    <t>Приложение № 13</t>
  </si>
  <si>
    <t>от 00.12.2023 г. 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</si>
</sst>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  <numFmt numFmtId="171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52">
    <xf numFmtId="0" fontId="0" fillId="0" borderId="0" xfId="0"/>
    <xf numFmtId="17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ill="1"/>
    <xf numFmtId="0" fontId="3" fillId="0" borderId="0" xfId="1" applyFont="1" applyFill="1"/>
    <xf numFmtId="0" fontId="5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vertical="center"/>
    </xf>
    <xf numFmtId="170" fontId="3" fillId="0" borderId="0" xfId="1" applyNumberFormat="1" applyFont="1" applyFill="1"/>
    <xf numFmtId="170" fontId="6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3" fillId="0" borderId="0" xfId="1" applyFont="1" applyFill="1" applyProtection="1">
      <protection hidden="1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center" wrapText="1"/>
      <protection hidden="1"/>
    </xf>
    <xf numFmtId="0" fontId="5" fillId="0" borderId="0" xfId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170" fontId="5" fillId="0" borderId="0" xfId="1" applyNumberFormat="1" applyFont="1" applyFill="1" applyAlignment="1" applyProtection="1">
      <alignment horizontal="center" wrapText="1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0" xfId="1" applyNumberFormat="1" applyFont="1" applyFill="1"/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/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 applyProtection="1">
      <alignment wrapText="1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5" fillId="0" borderId="1" xfId="0" applyNumberFormat="1" applyFont="1" applyFill="1" applyBorder="1" applyAlignment="1">
      <alignment horizontal="left" vertical="top" wrapText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66" fontId="5" fillId="0" borderId="0" xfId="1" applyNumberFormat="1" applyFont="1" applyFill="1" applyAlignment="1" applyProtection="1">
      <alignment horizontal="center" vertical="center"/>
      <protection hidden="1"/>
    </xf>
    <xf numFmtId="0" fontId="5" fillId="0" borderId="1" xfId="1" applyFont="1" applyFill="1" applyBorder="1" applyProtection="1">
      <protection hidden="1"/>
    </xf>
    <xf numFmtId="0" fontId="9" fillId="0" borderId="1" xfId="1" applyFont="1" applyFill="1" applyBorder="1" applyAlignment="1" applyProtection="1">
      <alignment vertical="center"/>
      <protection hidden="1"/>
    </xf>
    <xf numFmtId="170" fontId="5" fillId="0" borderId="1" xfId="1" applyNumberFormat="1" applyFont="1" applyFill="1" applyBorder="1" applyProtection="1">
      <protection hidden="1"/>
    </xf>
    <xf numFmtId="170" fontId="8" fillId="0" borderId="0" xfId="1" applyNumberFormat="1" applyFont="1" applyFill="1"/>
    <xf numFmtId="171" fontId="8" fillId="0" borderId="0" xfId="1" applyNumberFormat="1" applyFont="1" applyFill="1"/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7" fillId="0" borderId="0" xfId="1" applyFont="1" applyFill="1" applyAlignment="1" applyProtection="1">
      <alignment horizontal="center" vertical="center" wrapText="1"/>
      <protection hidden="1"/>
    </xf>
    <xf numFmtId="0" fontId="7" fillId="0" borderId="0" xfId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315"/>
  <sheetViews>
    <sheetView tabSelected="1" topLeftCell="B5" workbookViewId="0">
      <selection activeCell="H215" sqref="H215"/>
    </sheetView>
  </sheetViews>
  <sheetFormatPr defaultColWidth="11.140625" defaultRowHeight="15" x14ac:dyDescent="0.25"/>
  <cols>
    <col min="1" max="1" width="2.42578125" style="2" customWidth="1"/>
    <col min="2" max="2" width="63.140625" style="3" customWidth="1"/>
    <col min="3" max="3" width="11.5703125" style="4" customWidth="1"/>
    <col min="4" max="4" width="5.42578125" style="5" customWidth="1"/>
    <col min="5" max="5" width="9.7109375" style="6" hidden="1" customWidth="1"/>
    <col min="6" max="6" width="9" style="6" hidden="1" customWidth="1"/>
    <col min="7" max="9" width="9" style="6" customWidth="1"/>
    <col min="10" max="10" width="8.7109375" style="3" customWidth="1"/>
    <col min="11" max="12" width="9" style="6" customWidth="1"/>
    <col min="13" max="16384" width="11.140625" style="3"/>
  </cols>
  <sheetData>
    <row r="1" spans="2:12" hidden="1" x14ac:dyDescent="0.25">
      <c r="E1" s="3"/>
      <c r="G1" s="7" t="s">
        <v>216</v>
      </c>
      <c r="H1" s="7" t="s">
        <v>216</v>
      </c>
      <c r="I1" s="7"/>
      <c r="K1" s="7" t="s">
        <v>216</v>
      </c>
      <c r="L1" s="7"/>
    </row>
    <row r="2" spans="2:12" hidden="1" x14ac:dyDescent="0.25">
      <c r="E2" s="3"/>
      <c r="G2" s="7" t="s">
        <v>34</v>
      </c>
      <c r="H2" s="7" t="s">
        <v>34</v>
      </c>
      <c r="I2" s="7"/>
      <c r="K2" s="7" t="s">
        <v>34</v>
      </c>
      <c r="L2" s="7"/>
    </row>
    <row r="3" spans="2:12" hidden="1" x14ac:dyDescent="0.25">
      <c r="E3" s="3"/>
      <c r="G3" s="7" t="s">
        <v>33</v>
      </c>
      <c r="H3" s="7" t="s">
        <v>33</v>
      </c>
      <c r="I3" s="7"/>
      <c r="K3" s="7" t="s">
        <v>33</v>
      </c>
      <c r="L3" s="7"/>
    </row>
    <row r="4" spans="2:12" hidden="1" x14ac:dyDescent="0.25">
      <c r="E4" s="3"/>
      <c r="G4" s="7" t="s">
        <v>212</v>
      </c>
      <c r="H4" s="7" t="s">
        <v>212</v>
      </c>
      <c r="I4" s="7"/>
      <c r="K4" s="7" t="s">
        <v>212</v>
      </c>
      <c r="L4" s="7"/>
    </row>
    <row r="5" spans="2:12" x14ac:dyDescent="0.25">
      <c r="D5" s="8"/>
      <c r="E5" s="3"/>
      <c r="F5" s="7"/>
      <c r="G5" s="3"/>
      <c r="H5" s="7"/>
      <c r="I5" s="7" t="s">
        <v>271</v>
      </c>
      <c r="K5" s="7"/>
      <c r="L5" s="7"/>
    </row>
    <row r="6" spans="2:12" ht="13.5" customHeight="1" x14ac:dyDescent="0.25">
      <c r="D6" s="8"/>
      <c r="E6" s="3"/>
      <c r="F6" s="7"/>
      <c r="G6" s="3"/>
      <c r="H6" s="7"/>
      <c r="I6" s="7" t="s">
        <v>34</v>
      </c>
      <c r="K6" s="7"/>
      <c r="L6" s="7"/>
    </row>
    <row r="7" spans="2:12" ht="12.75" customHeight="1" x14ac:dyDescent="0.25">
      <c r="B7" s="9"/>
      <c r="C7" s="10"/>
      <c r="D7" s="11"/>
      <c r="E7" s="3"/>
      <c r="F7" s="7"/>
      <c r="G7" s="3"/>
      <c r="H7" s="7"/>
      <c r="I7" s="7" t="s">
        <v>33</v>
      </c>
      <c r="K7" s="7"/>
      <c r="L7" s="7"/>
    </row>
    <row r="8" spans="2:12" ht="12.75" customHeight="1" x14ac:dyDescent="0.25">
      <c r="B8" s="12"/>
      <c r="C8" s="10"/>
      <c r="D8" s="11"/>
      <c r="E8" s="3"/>
      <c r="F8" s="7"/>
      <c r="G8" s="3"/>
      <c r="H8" s="7"/>
      <c r="I8" s="7" t="s">
        <v>272</v>
      </c>
      <c r="K8" s="7"/>
      <c r="L8" s="7"/>
    </row>
    <row r="10" spans="2:12" x14ac:dyDescent="0.25">
      <c r="D10" s="8"/>
      <c r="E10" s="3"/>
      <c r="F10" s="7"/>
      <c r="G10" s="3"/>
      <c r="H10" s="7"/>
      <c r="I10" s="7" t="s">
        <v>215</v>
      </c>
      <c r="K10" s="7"/>
      <c r="L10" s="7"/>
    </row>
    <row r="11" spans="2:12" ht="13.5" customHeight="1" x14ac:dyDescent="0.25">
      <c r="D11" s="8"/>
      <c r="E11" s="3"/>
      <c r="F11" s="7"/>
      <c r="G11" s="3"/>
      <c r="H11" s="7"/>
      <c r="I11" s="7" t="s">
        <v>34</v>
      </c>
      <c r="K11" s="7"/>
      <c r="L11" s="7"/>
    </row>
    <row r="12" spans="2:12" ht="12.75" customHeight="1" x14ac:dyDescent="0.25">
      <c r="B12" s="9"/>
      <c r="C12" s="10"/>
      <c r="D12" s="11"/>
      <c r="E12" s="3"/>
      <c r="F12" s="7"/>
      <c r="G12" s="3"/>
      <c r="H12" s="7"/>
      <c r="I12" s="7" t="s">
        <v>33</v>
      </c>
      <c r="K12" s="7"/>
      <c r="L12" s="7"/>
    </row>
    <row r="13" spans="2:12" ht="12.75" customHeight="1" x14ac:dyDescent="0.25">
      <c r="B13" s="12"/>
      <c r="C13" s="10"/>
      <c r="D13" s="11"/>
      <c r="E13" s="3"/>
      <c r="F13" s="7"/>
      <c r="G13" s="3"/>
      <c r="H13" s="7"/>
      <c r="I13" s="7" t="s">
        <v>265</v>
      </c>
      <c r="K13" s="7"/>
      <c r="L13" s="7"/>
    </row>
    <row r="14" spans="2:12" ht="61.5" customHeight="1" x14ac:dyDescent="0.25">
      <c r="B14" s="51" t="s">
        <v>264</v>
      </c>
      <c r="C14" s="51"/>
      <c r="D14" s="51"/>
      <c r="E14" s="51"/>
      <c r="F14" s="51"/>
      <c r="G14" s="51"/>
      <c r="H14" s="50"/>
      <c r="I14" s="50"/>
      <c r="K14" s="50"/>
      <c r="L14" s="50"/>
    </row>
    <row r="15" spans="2:12" ht="16.5" customHeight="1" x14ac:dyDescent="0.25">
      <c r="B15" s="13"/>
      <c r="C15" s="14"/>
      <c r="D15" s="15"/>
      <c r="E15" s="16" t="s">
        <v>32</v>
      </c>
      <c r="F15" s="16" t="s">
        <v>32</v>
      </c>
      <c r="G15" s="16"/>
      <c r="H15" s="16" t="s">
        <v>32</v>
      </c>
      <c r="I15" s="16"/>
      <c r="K15" s="16" t="s">
        <v>32</v>
      </c>
      <c r="L15" s="16"/>
    </row>
    <row r="16" spans="2:12" ht="38.25" x14ac:dyDescent="0.25">
      <c r="B16" s="17" t="s">
        <v>31</v>
      </c>
      <c r="C16" s="18" t="s">
        <v>30</v>
      </c>
      <c r="D16" s="19" t="s">
        <v>29</v>
      </c>
      <c r="E16" s="20" t="s">
        <v>217</v>
      </c>
      <c r="F16" s="20" t="s">
        <v>218</v>
      </c>
      <c r="G16" s="20" t="s">
        <v>217</v>
      </c>
      <c r="H16" s="20" t="s">
        <v>218</v>
      </c>
      <c r="I16" s="20" t="s">
        <v>270</v>
      </c>
      <c r="J16" s="1" t="s">
        <v>28</v>
      </c>
      <c r="K16" s="20" t="s">
        <v>218</v>
      </c>
      <c r="L16" s="20" t="s">
        <v>270</v>
      </c>
    </row>
    <row r="17" spans="2:13" ht="12" customHeight="1" x14ac:dyDescent="0.25">
      <c r="B17" s="17"/>
      <c r="C17" s="18"/>
      <c r="D17" s="19"/>
      <c r="E17" s="20" t="s">
        <v>219</v>
      </c>
      <c r="F17" s="20" t="s">
        <v>219</v>
      </c>
      <c r="G17" s="20" t="s">
        <v>214</v>
      </c>
      <c r="H17" s="20" t="s">
        <v>214</v>
      </c>
      <c r="I17" s="20" t="s">
        <v>214</v>
      </c>
      <c r="J17" s="20" t="s">
        <v>261</v>
      </c>
      <c r="K17" s="20" t="s">
        <v>261</v>
      </c>
      <c r="L17" s="20" t="s">
        <v>261</v>
      </c>
    </row>
    <row r="18" spans="2:13" ht="24" x14ac:dyDescent="0.25">
      <c r="B18" s="21" t="s">
        <v>98</v>
      </c>
      <c r="C18" s="18" t="s">
        <v>63</v>
      </c>
      <c r="D18" s="22"/>
      <c r="E18" s="23">
        <f>E19+E23+E30</f>
        <v>4117.3</v>
      </c>
      <c r="F18" s="23">
        <f>F19+F23+F30</f>
        <v>518</v>
      </c>
      <c r="G18" s="23">
        <f t="shared" ref="G18:L18" si="0">G19+G23+G30+G34</f>
        <v>6570</v>
      </c>
      <c r="H18" s="23">
        <f t="shared" si="0"/>
        <v>0</v>
      </c>
      <c r="I18" s="23">
        <f t="shared" si="0"/>
        <v>6570</v>
      </c>
      <c r="J18" s="23">
        <f t="shared" si="0"/>
        <v>6370</v>
      </c>
      <c r="K18" s="23">
        <f t="shared" si="0"/>
        <v>0</v>
      </c>
      <c r="L18" s="23">
        <f t="shared" si="0"/>
        <v>6370</v>
      </c>
    </row>
    <row r="19" spans="2:13" ht="24" x14ac:dyDescent="0.25">
      <c r="B19" s="24" t="s">
        <v>64</v>
      </c>
      <c r="C19" s="18" t="s">
        <v>179</v>
      </c>
      <c r="D19" s="22"/>
      <c r="E19" s="23">
        <f t="shared" ref="E19:L21" si="1">E20</f>
        <v>150</v>
      </c>
      <c r="F19" s="23">
        <f t="shared" si="1"/>
        <v>0</v>
      </c>
      <c r="G19" s="23">
        <f t="shared" si="1"/>
        <v>160</v>
      </c>
      <c r="H19" s="23">
        <f t="shared" si="1"/>
        <v>0</v>
      </c>
      <c r="I19" s="23">
        <f t="shared" si="1"/>
        <v>160</v>
      </c>
      <c r="J19" s="23">
        <f t="shared" si="1"/>
        <v>0</v>
      </c>
      <c r="K19" s="23">
        <f t="shared" si="1"/>
        <v>0</v>
      </c>
      <c r="L19" s="23">
        <f t="shared" si="1"/>
        <v>0</v>
      </c>
    </row>
    <row r="20" spans="2:13" ht="24" x14ac:dyDescent="0.25">
      <c r="B20" s="24" t="s">
        <v>45</v>
      </c>
      <c r="C20" s="18" t="s">
        <v>180</v>
      </c>
      <c r="D20" s="22"/>
      <c r="E20" s="23">
        <f t="shared" si="1"/>
        <v>150</v>
      </c>
      <c r="F20" s="23">
        <f t="shared" si="1"/>
        <v>0</v>
      </c>
      <c r="G20" s="23">
        <f t="shared" si="1"/>
        <v>160</v>
      </c>
      <c r="H20" s="23">
        <f t="shared" si="1"/>
        <v>0</v>
      </c>
      <c r="I20" s="23">
        <f t="shared" si="1"/>
        <v>160</v>
      </c>
      <c r="J20" s="23">
        <f t="shared" si="1"/>
        <v>0</v>
      </c>
      <c r="K20" s="23">
        <f t="shared" si="1"/>
        <v>0</v>
      </c>
      <c r="L20" s="23">
        <f t="shared" si="1"/>
        <v>0</v>
      </c>
    </row>
    <row r="21" spans="2:13" ht="24" x14ac:dyDescent="0.25">
      <c r="B21" s="25" t="s">
        <v>72</v>
      </c>
      <c r="C21" s="18" t="s">
        <v>180</v>
      </c>
      <c r="D21" s="22">
        <v>200</v>
      </c>
      <c r="E21" s="23">
        <f t="shared" si="1"/>
        <v>150</v>
      </c>
      <c r="F21" s="23">
        <f t="shared" si="1"/>
        <v>0</v>
      </c>
      <c r="G21" s="23">
        <f t="shared" si="1"/>
        <v>160</v>
      </c>
      <c r="H21" s="23">
        <f t="shared" si="1"/>
        <v>0</v>
      </c>
      <c r="I21" s="23">
        <f t="shared" si="1"/>
        <v>160</v>
      </c>
      <c r="J21" s="23">
        <f t="shared" si="1"/>
        <v>0</v>
      </c>
      <c r="K21" s="23">
        <f t="shared" si="1"/>
        <v>0</v>
      </c>
      <c r="L21" s="23">
        <f t="shared" si="1"/>
        <v>0</v>
      </c>
    </row>
    <row r="22" spans="2:13" ht="24" x14ac:dyDescent="0.25">
      <c r="B22" s="25" t="s">
        <v>1</v>
      </c>
      <c r="C22" s="18" t="s">
        <v>180</v>
      </c>
      <c r="D22" s="22">
        <v>240</v>
      </c>
      <c r="E22" s="23">
        <v>150</v>
      </c>
      <c r="F22" s="23"/>
      <c r="G22" s="23">
        <v>160</v>
      </c>
      <c r="H22" s="23"/>
      <c r="I22" s="23">
        <f t="shared" ref="I22" si="2">G22+H22</f>
        <v>160</v>
      </c>
      <c r="J22" s="23">
        <v>0</v>
      </c>
      <c r="K22" s="23"/>
      <c r="L22" s="23">
        <f t="shared" ref="L22" si="3">J22+K22</f>
        <v>0</v>
      </c>
    </row>
    <row r="23" spans="2:13" ht="24" x14ac:dyDescent="0.25">
      <c r="B23" s="25" t="s">
        <v>220</v>
      </c>
      <c r="C23" s="18" t="s">
        <v>181</v>
      </c>
      <c r="D23" s="22"/>
      <c r="E23" s="26">
        <f t="shared" ref="E23:L23" si="4">E24+E27</f>
        <v>0</v>
      </c>
      <c r="F23" s="26">
        <f t="shared" si="4"/>
        <v>0</v>
      </c>
      <c r="G23" s="26">
        <f t="shared" si="4"/>
        <v>30</v>
      </c>
      <c r="H23" s="26">
        <f t="shared" si="4"/>
        <v>0</v>
      </c>
      <c r="I23" s="26">
        <f t="shared" si="4"/>
        <v>30</v>
      </c>
      <c r="J23" s="26">
        <f t="shared" si="4"/>
        <v>0</v>
      </c>
      <c r="K23" s="26">
        <f t="shared" si="4"/>
        <v>0</v>
      </c>
      <c r="L23" s="26">
        <f t="shared" si="4"/>
        <v>0</v>
      </c>
    </row>
    <row r="24" spans="2:13" ht="24" hidden="1" x14ac:dyDescent="0.25">
      <c r="B24" s="25" t="s">
        <v>221</v>
      </c>
      <c r="C24" s="18" t="s">
        <v>222</v>
      </c>
      <c r="D24" s="22"/>
      <c r="E24" s="26">
        <f t="shared" ref="E24:L25" si="5">E25</f>
        <v>0</v>
      </c>
      <c r="F24" s="26">
        <f t="shared" si="5"/>
        <v>0</v>
      </c>
      <c r="G24" s="26">
        <f t="shared" si="5"/>
        <v>0</v>
      </c>
      <c r="H24" s="26">
        <f t="shared" si="5"/>
        <v>0</v>
      </c>
      <c r="I24" s="26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</row>
    <row r="25" spans="2:13" ht="24" hidden="1" x14ac:dyDescent="0.25">
      <c r="B25" s="25" t="s">
        <v>72</v>
      </c>
      <c r="C25" s="18" t="s">
        <v>222</v>
      </c>
      <c r="D25" s="22">
        <v>200</v>
      </c>
      <c r="E25" s="26">
        <f t="shared" si="5"/>
        <v>0</v>
      </c>
      <c r="F25" s="26">
        <f t="shared" si="5"/>
        <v>0</v>
      </c>
      <c r="G25" s="26">
        <f t="shared" si="5"/>
        <v>0</v>
      </c>
      <c r="H25" s="26">
        <f t="shared" si="5"/>
        <v>0</v>
      </c>
      <c r="I25" s="26">
        <f t="shared" si="5"/>
        <v>0</v>
      </c>
      <c r="J25" s="26">
        <f t="shared" si="5"/>
        <v>0</v>
      </c>
      <c r="K25" s="26">
        <f t="shared" si="5"/>
        <v>0</v>
      </c>
      <c r="L25" s="26">
        <f t="shared" si="5"/>
        <v>0</v>
      </c>
    </row>
    <row r="26" spans="2:13" ht="24" hidden="1" x14ac:dyDescent="0.25">
      <c r="B26" s="25" t="s">
        <v>1</v>
      </c>
      <c r="C26" s="18" t="s">
        <v>222</v>
      </c>
      <c r="D26" s="22">
        <v>240</v>
      </c>
      <c r="E26" s="26"/>
      <c r="F26" s="26"/>
      <c r="G26" s="26">
        <v>0</v>
      </c>
      <c r="H26" s="26"/>
      <c r="I26" s="23">
        <f t="shared" ref="I26" si="6">G26+H26</f>
        <v>0</v>
      </c>
      <c r="J26" s="26">
        <v>0</v>
      </c>
      <c r="K26" s="26"/>
      <c r="L26" s="23">
        <f t="shared" ref="L26" si="7">J26+K26</f>
        <v>0</v>
      </c>
    </row>
    <row r="27" spans="2:13" ht="24" x14ac:dyDescent="0.25">
      <c r="B27" s="24" t="s">
        <v>45</v>
      </c>
      <c r="C27" s="18" t="s">
        <v>182</v>
      </c>
      <c r="D27" s="22"/>
      <c r="E27" s="26">
        <f t="shared" ref="E27:L28" si="8">E28</f>
        <v>0</v>
      </c>
      <c r="F27" s="26">
        <f t="shared" si="8"/>
        <v>0</v>
      </c>
      <c r="G27" s="26">
        <f t="shared" si="8"/>
        <v>30</v>
      </c>
      <c r="H27" s="26">
        <f t="shared" si="8"/>
        <v>0</v>
      </c>
      <c r="I27" s="26">
        <f t="shared" si="8"/>
        <v>30</v>
      </c>
      <c r="J27" s="26">
        <f t="shared" si="8"/>
        <v>0</v>
      </c>
      <c r="K27" s="26">
        <f t="shared" si="8"/>
        <v>0</v>
      </c>
      <c r="L27" s="26">
        <f t="shared" si="8"/>
        <v>0</v>
      </c>
    </row>
    <row r="28" spans="2:13" ht="24" x14ac:dyDescent="0.25">
      <c r="B28" s="25" t="s">
        <v>72</v>
      </c>
      <c r="C28" s="18" t="s">
        <v>182</v>
      </c>
      <c r="D28" s="22">
        <v>200</v>
      </c>
      <c r="E28" s="26">
        <f t="shared" si="8"/>
        <v>0</v>
      </c>
      <c r="F28" s="26">
        <f t="shared" si="8"/>
        <v>0</v>
      </c>
      <c r="G28" s="26">
        <f t="shared" si="8"/>
        <v>30</v>
      </c>
      <c r="H28" s="26">
        <f t="shared" si="8"/>
        <v>0</v>
      </c>
      <c r="I28" s="26">
        <f t="shared" si="8"/>
        <v>30</v>
      </c>
      <c r="J28" s="26">
        <f t="shared" si="8"/>
        <v>0</v>
      </c>
      <c r="K28" s="26">
        <f t="shared" si="8"/>
        <v>0</v>
      </c>
      <c r="L28" s="26">
        <f t="shared" si="8"/>
        <v>0</v>
      </c>
      <c r="M28" s="27"/>
    </row>
    <row r="29" spans="2:13" ht="24" x14ac:dyDescent="0.25">
      <c r="B29" s="25" t="s">
        <v>1</v>
      </c>
      <c r="C29" s="18" t="s">
        <v>182</v>
      </c>
      <c r="D29" s="22">
        <v>240</v>
      </c>
      <c r="E29" s="26">
        <v>0</v>
      </c>
      <c r="F29" s="26"/>
      <c r="G29" s="26">
        <v>30</v>
      </c>
      <c r="H29" s="26"/>
      <c r="I29" s="23">
        <f t="shared" ref="I29" si="9">G29+H29</f>
        <v>30</v>
      </c>
      <c r="J29" s="26">
        <v>0</v>
      </c>
      <c r="K29" s="26"/>
      <c r="L29" s="23">
        <f t="shared" ref="L29" si="10">J29+K29</f>
        <v>0</v>
      </c>
      <c r="M29" s="27"/>
    </row>
    <row r="30" spans="2:13" ht="24" x14ac:dyDescent="0.25">
      <c r="B30" s="24" t="s">
        <v>67</v>
      </c>
      <c r="C30" s="28" t="s">
        <v>65</v>
      </c>
      <c r="D30" s="22"/>
      <c r="E30" s="23">
        <f t="shared" ref="E30:L36" si="11">E31</f>
        <v>3967.3</v>
      </c>
      <c r="F30" s="23">
        <f t="shared" si="11"/>
        <v>518</v>
      </c>
      <c r="G30" s="23">
        <f t="shared" si="11"/>
        <v>6380</v>
      </c>
      <c r="H30" s="23">
        <f t="shared" si="11"/>
        <v>0</v>
      </c>
      <c r="I30" s="23">
        <f t="shared" si="11"/>
        <v>6380</v>
      </c>
      <c r="J30" s="23">
        <f t="shared" si="11"/>
        <v>6370</v>
      </c>
      <c r="K30" s="23">
        <f t="shared" si="11"/>
        <v>0</v>
      </c>
      <c r="L30" s="23">
        <f t="shared" si="11"/>
        <v>6370</v>
      </c>
      <c r="M30" s="27"/>
    </row>
    <row r="31" spans="2:13" ht="24" x14ac:dyDescent="0.25">
      <c r="B31" s="24" t="s">
        <v>45</v>
      </c>
      <c r="C31" s="28" t="s">
        <v>66</v>
      </c>
      <c r="D31" s="22"/>
      <c r="E31" s="23">
        <f t="shared" si="11"/>
        <v>3967.3</v>
      </c>
      <c r="F31" s="23">
        <f t="shared" si="11"/>
        <v>518</v>
      </c>
      <c r="G31" s="23">
        <f t="shared" si="11"/>
        <v>6380</v>
      </c>
      <c r="H31" s="23">
        <f t="shared" si="11"/>
        <v>0</v>
      </c>
      <c r="I31" s="23">
        <f t="shared" si="11"/>
        <v>6380</v>
      </c>
      <c r="J31" s="23">
        <f t="shared" si="11"/>
        <v>6370</v>
      </c>
      <c r="K31" s="23">
        <f t="shared" si="11"/>
        <v>0</v>
      </c>
      <c r="L31" s="23">
        <f t="shared" si="11"/>
        <v>6370</v>
      </c>
      <c r="M31" s="27"/>
    </row>
    <row r="32" spans="2:13" ht="24" x14ac:dyDescent="0.25">
      <c r="B32" s="25" t="s">
        <v>72</v>
      </c>
      <c r="C32" s="28" t="s">
        <v>66</v>
      </c>
      <c r="D32" s="22">
        <v>200</v>
      </c>
      <c r="E32" s="23">
        <f t="shared" si="11"/>
        <v>3967.3</v>
      </c>
      <c r="F32" s="23">
        <f t="shared" si="11"/>
        <v>518</v>
      </c>
      <c r="G32" s="23">
        <f t="shared" si="11"/>
        <v>6380</v>
      </c>
      <c r="H32" s="23">
        <f t="shared" si="11"/>
        <v>0</v>
      </c>
      <c r="I32" s="23">
        <f t="shared" si="11"/>
        <v>6380</v>
      </c>
      <c r="J32" s="23">
        <f t="shared" si="11"/>
        <v>6370</v>
      </c>
      <c r="K32" s="23">
        <f t="shared" si="11"/>
        <v>0</v>
      </c>
      <c r="L32" s="23">
        <f t="shared" si="11"/>
        <v>6370</v>
      </c>
      <c r="M32" s="27"/>
    </row>
    <row r="33" spans="2:13" ht="24" x14ac:dyDescent="0.25">
      <c r="B33" s="25" t="s">
        <v>1</v>
      </c>
      <c r="C33" s="28" t="s">
        <v>66</v>
      </c>
      <c r="D33" s="22">
        <v>240</v>
      </c>
      <c r="E33" s="23">
        <f>2467.3+1500</f>
        <v>3967.3</v>
      </c>
      <c r="F33" s="23">
        <v>518</v>
      </c>
      <c r="G33" s="23">
        <v>6380</v>
      </c>
      <c r="H33" s="23"/>
      <c r="I33" s="23">
        <f t="shared" ref="I33" si="12">G33+H33</f>
        <v>6380</v>
      </c>
      <c r="J33" s="23">
        <v>6370</v>
      </c>
      <c r="K33" s="23"/>
      <c r="L33" s="23">
        <f t="shared" ref="L33" si="13">J33+K33</f>
        <v>6370</v>
      </c>
      <c r="M33" s="27"/>
    </row>
    <row r="34" spans="2:13" ht="24" hidden="1" x14ac:dyDescent="0.25">
      <c r="B34" s="24" t="s">
        <v>223</v>
      </c>
      <c r="C34" s="28" t="s">
        <v>224</v>
      </c>
      <c r="D34" s="22"/>
      <c r="E34" s="23">
        <f t="shared" si="11"/>
        <v>3967.3</v>
      </c>
      <c r="F34" s="23">
        <f t="shared" si="11"/>
        <v>518</v>
      </c>
      <c r="G34" s="23">
        <f t="shared" si="11"/>
        <v>0</v>
      </c>
      <c r="H34" s="23">
        <f t="shared" si="11"/>
        <v>0</v>
      </c>
      <c r="I34" s="23">
        <f t="shared" si="11"/>
        <v>0</v>
      </c>
      <c r="J34" s="23">
        <f t="shared" si="11"/>
        <v>0</v>
      </c>
      <c r="K34" s="23">
        <f t="shared" si="11"/>
        <v>0</v>
      </c>
      <c r="L34" s="23">
        <f t="shared" si="11"/>
        <v>0</v>
      </c>
      <c r="M34" s="27"/>
    </row>
    <row r="35" spans="2:13" ht="24" hidden="1" x14ac:dyDescent="0.25">
      <c r="B35" s="24" t="s">
        <v>45</v>
      </c>
      <c r="C35" s="28" t="s">
        <v>225</v>
      </c>
      <c r="D35" s="22"/>
      <c r="E35" s="23">
        <f t="shared" si="11"/>
        <v>3967.3</v>
      </c>
      <c r="F35" s="23">
        <f t="shared" si="11"/>
        <v>518</v>
      </c>
      <c r="G35" s="23">
        <f t="shared" si="11"/>
        <v>0</v>
      </c>
      <c r="H35" s="23">
        <f t="shared" si="11"/>
        <v>0</v>
      </c>
      <c r="I35" s="23">
        <f t="shared" si="11"/>
        <v>0</v>
      </c>
      <c r="J35" s="23">
        <f t="shared" si="11"/>
        <v>0</v>
      </c>
      <c r="K35" s="23">
        <f t="shared" si="11"/>
        <v>0</v>
      </c>
      <c r="L35" s="23">
        <f t="shared" si="11"/>
        <v>0</v>
      </c>
      <c r="M35" s="27"/>
    </row>
    <row r="36" spans="2:13" ht="24" hidden="1" x14ac:dyDescent="0.25">
      <c r="B36" s="25" t="s">
        <v>72</v>
      </c>
      <c r="C36" s="28" t="s">
        <v>225</v>
      </c>
      <c r="D36" s="22">
        <v>200</v>
      </c>
      <c r="E36" s="23">
        <f t="shared" si="11"/>
        <v>3967.3</v>
      </c>
      <c r="F36" s="23">
        <f t="shared" si="11"/>
        <v>518</v>
      </c>
      <c r="G36" s="23">
        <f t="shared" si="11"/>
        <v>0</v>
      </c>
      <c r="H36" s="23">
        <f t="shared" si="11"/>
        <v>0</v>
      </c>
      <c r="I36" s="23">
        <f t="shared" si="11"/>
        <v>0</v>
      </c>
      <c r="J36" s="23">
        <f t="shared" si="11"/>
        <v>0</v>
      </c>
      <c r="K36" s="23">
        <f t="shared" si="11"/>
        <v>0</v>
      </c>
      <c r="L36" s="23">
        <f t="shared" si="11"/>
        <v>0</v>
      </c>
      <c r="M36" s="27"/>
    </row>
    <row r="37" spans="2:13" ht="24" hidden="1" x14ac:dyDescent="0.25">
      <c r="B37" s="25" t="s">
        <v>1</v>
      </c>
      <c r="C37" s="28" t="s">
        <v>225</v>
      </c>
      <c r="D37" s="22">
        <v>240</v>
      </c>
      <c r="E37" s="23">
        <f>2467.3+1500</f>
        <v>3967.3</v>
      </c>
      <c r="F37" s="23">
        <v>518</v>
      </c>
      <c r="G37" s="23">
        <v>0</v>
      </c>
      <c r="H37" s="23"/>
      <c r="I37" s="23">
        <f t="shared" ref="I37" si="14">G37+H37</f>
        <v>0</v>
      </c>
      <c r="J37" s="23">
        <v>0</v>
      </c>
      <c r="K37" s="23"/>
      <c r="L37" s="23">
        <f t="shared" ref="L37" si="15">J37+K37</f>
        <v>0</v>
      </c>
      <c r="M37" s="27"/>
    </row>
    <row r="38" spans="2:13" ht="24" hidden="1" x14ac:dyDescent="0.25">
      <c r="B38" s="25" t="s">
        <v>207</v>
      </c>
      <c r="C38" s="28" t="s">
        <v>84</v>
      </c>
      <c r="D38" s="22"/>
      <c r="E38" s="23">
        <f>E39+E51</f>
        <v>503</v>
      </c>
      <c r="F38" s="23">
        <f t="shared" ref="F38:G38" si="16">F39+F51</f>
        <v>6050.4000000000005</v>
      </c>
      <c r="G38" s="23">
        <f t="shared" si="16"/>
        <v>0</v>
      </c>
      <c r="H38" s="23">
        <f t="shared" ref="H38:I38" si="17">H39+H51</f>
        <v>0</v>
      </c>
      <c r="I38" s="23">
        <f t="shared" si="17"/>
        <v>0</v>
      </c>
      <c r="J38" s="23">
        <f t="shared" ref="J38:L38" si="18">J39+J51</f>
        <v>0</v>
      </c>
      <c r="K38" s="23">
        <f t="shared" si="18"/>
        <v>0</v>
      </c>
      <c r="L38" s="23">
        <f t="shared" si="18"/>
        <v>0</v>
      </c>
      <c r="M38" s="27"/>
    </row>
    <row r="39" spans="2:13" hidden="1" x14ac:dyDescent="0.25">
      <c r="B39" s="25" t="s">
        <v>263</v>
      </c>
      <c r="C39" s="28" t="s">
        <v>226</v>
      </c>
      <c r="D39" s="22"/>
      <c r="E39" s="23">
        <f t="shared" ref="E39:L39" si="19">E47+E40</f>
        <v>503</v>
      </c>
      <c r="F39" s="23">
        <f t="shared" si="19"/>
        <v>1831.3</v>
      </c>
      <c r="G39" s="23">
        <f t="shared" si="19"/>
        <v>0</v>
      </c>
      <c r="H39" s="23">
        <f t="shared" si="19"/>
        <v>0</v>
      </c>
      <c r="I39" s="23">
        <f t="shared" si="19"/>
        <v>0</v>
      </c>
      <c r="J39" s="23">
        <f t="shared" si="19"/>
        <v>0</v>
      </c>
      <c r="K39" s="23">
        <f t="shared" si="19"/>
        <v>0</v>
      </c>
      <c r="L39" s="23">
        <f t="shared" si="19"/>
        <v>0</v>
      </c>
      <c r="M39" s="27"/>
    </row>
    <row r="40" spans="2:13" ht="24" hidden="1" x14ac:dyDescent="0.25">
      <c r="B40" s="25" t="s">
        <v>191</v>
      </c>
      <c r="C40" s="28" t="s">
        <v>192</v>
      </c>
      <c r="D40" s="22"/>
      <c r="E40" s="23">
        <f>E41+E44</f>
        <v>503</v>
      </c>
      <c r="F40" s="23">
        <f t="shared" ref="F40:G40" si="20">F41+F44</f>
        <v>18.3</v>
      </c>
      <c r="G40" s="23">
        <f t="shared" si="20"/>
        <v>0</v>
      </c>
      <c r="H40" s="23">
        <f t="shared" ref="H40:I40" si="21">H41+H44</f>
        <v>0</v>
      </c>
      <c r="I40" s="23">
        <f t="shared" si="21"/>
        <v>0</v>
      </c>
      <c r="J40" s="23">
        <f t="shared" ref="J40:L40" si="22">J41+J44</f>
        <v>0</v>
      </c>
      <c r="K40" s="23">
        <f t="shared" si="22"/>
        <v>0</v>
      </c>
      <c r="L40" s="23">
        <f t="shared" si="22"/>
        <v>0</v>
      </c>
      <c r="M40" s="27"/>
    </row>
    <row r="41" spans="2:13" ht="24" hidden="1" x14ac:dyDescent="0.25">
      <c r="B41" s="25" t="s">
        <v>227</v>
      </c>
      <c r="C41" s="18" t="s">
        <v>193</v>
      </c>
      <c r="D41" s="29"/>
      <c r="E41" s="23">
        <f t="shared" ref="E41:L42" si="23">E42</f>
        <v>3</v>
      </c>
      <c r="F41" s="23">
        <f t="shared" si="23"/>
        <v>0</v>
      </c>
      <c r="G41" s="23">
        <f t="shared" si="23"/>
        <v>0</v>
      </c>
      <c r="H41" s="23">
        <f t="shared" si="23"/>
        <v>0</v>
      </c>
      <c r="I41" s="23">
        <f t="shared" si="23"/>
        <v>0</v>
      </c>
      <c r="J41" s="23">
        <f t="shared" si="23"/>
        <v>0</v>
      </c>
      <c r="K41" s="23">
        <f t="shared" si="23"/>
        <v>0</v>
      </c>
      <c r="L41" s="23">
        <f t="shared" si="23"/>
        <v>0</v>
      </c>
      <c r="M41" s="27"/>
    </row>
    <row r="42" spans="2:13" ht="24" hidden="1" x14ac:dyDescent="0.25">
      <c r="B42" s="25" t="s">
        <v>72</v>
      </c>
      <c r="C42" s="18" t="s">
        <v>193</v>
      </c>
      <c r="D42" s="22">
        <v>200</v>
      </c>
      <c r="E42" s="23">
        <f t="shared" si="23"/>
        <v>3</v>
      </c>
      <c r="F42" s="23">
        <f t="shared" si="23"/>
        <v>0</v>
      </c>
      <c r="G42" s="23">
        <f t="shared" si="23"/>
        <v>0</v>
      </c>
      <c r="H42" s="23">
        <f t="shared" si="23"/>
        <v>0</v>
      </c>
      <c r="I42" s="23">
        <f t="shared" si="23"/>
        <v>0</v>
      </c>
      <c r="J42" s="23">
        <f t="shared" si="23"/>
        <v>0</v>
      </c>
      <c r="K42" s="23">
        <f t="shared" si="23"/>
        <v>0</v>
      </c>
      <c r="L42" s="23">
        <f t="shared" si="23"/>
        <v>0</v>
      </c>
      <c r="M42" s="27"/>
    </row>
    <row r="43" spans="2:13" ht="24" hidden="1" x14ac:dyDescent="0.25">
      <c r="B43" s="25" t="s">
        <v>1</v>
      </c>
      <c r="C43" s="18" t="s">
        <v>193</v>
      </c>
      <c r="D43" s="22">
        <v>240</v>
      </c>
      <c r="E43" s="26">
        <v>3</v>
      </c>
      <c r="F43" s="26"/>
      <c r="G43" s="26">
        <v>0</v>
      </c>
      <c r="H43" s="26"/>
      <c r="I43" s="23">
        <f t="shared" ref="I43" si="24">G43+H43</f>
        <v>0</v>
      </c>
      <c r="J43" s="26">
        <v>0</v>
      </c>
      <c r="K43" s="26"/>
      <c r="L43" s="23">
        <f t="shared" ref="L43" si="25">J43+K43</f>
        <v>0</v>
      </c>
      <c r="M43" s="27"/>
    </row>
    <row r="44" spans="2:13" ht="24" hidden="1" x14ac:dyDescent="0.25">
      <c r="B44" s="25" t="s">
        <v>45</v>
      </c>
      <c r="C44" s="18" t="s">
        <v>228</v>
      </c>
      <c r="D44" s="29"/>
      <c r="E44" s="23">
        <f t="shared" ref="E44:L45" si="26">E45</f>
        <v>500</v>
      </c>
      <c r="F44" s="23">
        <f t="shared" si="26"/>
        <v>18.3</v>
      </c>
      <c r="G44" s="23">
        <f t="shared" si="26"/>
        <v>0</v>
      </c>
      <c r="H44" s="23">
        <f t="shared" si="26"/>
        <v>0</v>
      </c>
      <c r="I44" s="23">
        <f t="shared" si="26"/>
        <v>0</v>
      </c>
      <c r="J44" s="23">
        <f t="shared" si="26"/>
        <v>0</v>
      </c>
      <c r="K44" s="23">
        <f t="shared" si="26"/>
        <v>0</v>
      </c>
      <c r="L44" s="23">
        <f t="shared" si="26"/>
        <v>0</v>
      </c>
      <c r="M44" s="27"/>
    </row>
    <row r="45" spans="2:13" ht="24" hidden="1" x14ac:dyDescent="0.25">
      <c r="B45" s="25" t="s">
        <v>72</v>
      </c>
      <c r="C45" s="18" t="s">
        <v>228</v>
      </c>
      <c r="D45" s="22">
        <v>200</v>
      </c>
      <c r="E45" s="23">
        <f t="shared" si="26"/>
        <v>500</v>
      </c>
      <c r="F45" s="23">
        <f t="shared" si="26"/>
        <v>18.3</v>
      </c>
      <c r="G45" s="23">
        <f t="shared" si="26"/>
        <v>0</v>
      </c>
      <c r="H45" s="23">
        <f t="shared" si="26"/>
        <v>0</v>
      </c>
      <c r="I45" s="23">
        <f t="shared" si="26"/>
        <v>0</v>
      </c>
      <c r="J45" s="23">
        <f t="shared" si="26"/>
        <v>0</v>
      </c>
      <c r="K45" s="23">
        <f t="shared" si="26"/>
        <v>0</v>
      </c>
      <c r="L45" s="23">
        <f t="shared" si="26"/>
        <v>0</v>
      </c>
      <c r="M45" s="27"/>
    </row>
    <row r="46" spans="2:13" ht="24" hidden="1" x14ac:dyDescent="0.25">
      <c r="B46" s="25" t="s">
        <v>1</v>
      </c>
      <c r="C46" s="18" t="s">
        <v>228</v>
      </c>
      <c r="D46" s="22">
        <v>240</v>
      </c>
      <c r="E46" s="26">
        <v>500</v>
      </c>
      <c r="F46" s="26">
        <v>18.3</v>
      </c>
      <c r="G46" s="26">
        <v>0</v>
      </c>
      <c r="H46" s="26"/>
      <c r="I46" s="23">
        <f t="shared" ref="I46" si="27">G46+H46</f>
        <v>0</v>
      </c>
      <c r="J46" s="26">
        <v>0</v>
      </c>
      <c r="K46" s="26"/>
      <c r="L46" s="23">
        <f t="shared" ref="L46" si="28">J46+K46</f>
        <v>0</v>
      </c>
      <c r="M46" s="27"/>
    </row>
    <row r="47" spans="2:13" ht="24" hidden="1" x14ac:dyDescent="0.25">
      <c r="B47" s="25" t="s">
        <v>200</v>
      </c>
      <c r="C47" s="28" t="s">
        <v>202</v>
      </c>
      <c r="D47" s="22"/>
      <c r="E47" s="23">
        <f t="shared" ref="E47:L49" si="29">E48</f>
        <v>0</v>
      </c>
      <c r="F47" s="23">
        <f t="shared" si="29"/>
        <v>1813</v>
      </c>
      <c r="G47" s="23">
        <f t="shared" si="29"/>
        <v>0</v>
      </c>
      <c r="H47" s="23">
        <f t="shared" si="29"/>
        <v>0</v>
      </c>
      <c r="I47" s="23">
        <f t="shared" si="29"/>
        <v>0</v>
      </c>
      <c r="J47" s="23">
        <f t="shared" si="29"/>
        <v>0</v>
      </c>
      <c r="K47" s="23">
        <f t="shared" si="29"/>
        <v>0</v>
      </c>
      <c r="L47" s="23">
        <f t="shared" si="29"/>
        <v>0</v>
      </c>
      <c r="M47" s="27"/>
    </row>
    <row r="48" spans="2:13" hidden="1" x14ac:dyDescent="0.25">
      <c r="B48" s="25" t="s">
        <v>201</v>
      </c>
      <c r="C48" s="28" t="s">
        <v>203</v>
      </c>
      <c r="D48" s="29"/>
      <c r="E48" s="23">
        <f t="shared" si="29"/>
        <v>0</v>
      </c>
      <c r="F48" s="23">
        <f t="shared" si="29"/>
        <v>1813</v>
      </c>
      <c r="G48" s="23">
        <f t="shared" si="29"/>
        <v>0</v>
      </c>
      <c r="H48" s="23">
        <f t="shared" si="29"/>
        <v>0</v>
      </c>
      <c r="I48" s="23">
        <f t="shared" si="29"/>
        <v>0</v>
      </c>
      <c r="J48" s="23">
        <f t="shared" si="29"/>
        <v>0</v>
      </c>
      <c r="K48" s="23">
        <f t="shared" si="29"/>
        <v>0</v>
      </c>
      <c r="L48" s="23">
        <f t="shared" si="29"/>
        <v>0</v>
      </c>
      <c r="M48" s="27"/>
    </row>
    <row r="49" spans="2:13" ht="24" hidden="1" x14ac:dyDescent="0.25">
      <c r="B49" s="25" t="s">
        <v>72</v>
      </c>
      <c r="C49" s="28" t="s">
        <v>203</v>
      </c>
      <c r="D49" s="22">
        <v>200</v>
      </c>
      <c r="E49" s="23">
        <f t="shared" si="29"/>
        <v>0</v>
      </c>
      <c r="F49" s="23">
        <f t="shared" si="29"/>
        <v>1813</v>
      </c>
      <c r="G49" s="23">
        <f t="shared" si="29"/>
        <v>0</v>
      </c>
      <c r="H49" s="23">
        <f t="shared" si="29"/>
        <v>0</v>
      </c>
      <c r="I49" s="23">
        <f t="shared" si="29"/>
        <v>0</v>
      </c>
      <c r="J49" s="23">
        <f t="shared" si="29"/>
        <v>0</v>
      </c>
      <c r="K49" s="23">
        <f t="shared" si="29"/>
        <v>0</v>
      </c>
      <c r="L49" s="23">
        <f t="shared" si="29"/>
        <v>0</v>
      </c>
      <c r="M49" s="27"/>
    </row>
    <row r="50" spans="2:13" ht="24" hidden="1" x14ac:dyDescent="0.25">
      <c r="B50" s="24" t="s">
        <v>1</v>
      </c>
      <c r="C50" s="28" t="s">
        <v>203</v>
      </c>
      <c r="D50" s="22">
        <v>240</v>
      </c>
      <c r="E50" s="26">
        <v>0</v>
      </c>
      <c r="F50" s="26">
        <v>1813</v>
      </c>
      <c r="G50" s="26">
        <v>0</v>
      </c>
      <c r="H50" s="26"/>
      <c r="I50" s="23">
        <f t="shared" ref="I50" si="30">G50+H50</f>
        <v>0</v>
      </c>
      <c r="J50" s="26">
        <v>0</v>
      </c>
      <c r="K50" s="26"/>
      <c r="L50" s="23">
        <f t="shared" ref="L50" si="31">J50+K50</f>
        <v>0</v>
      </c>
      <c r="M50" s="27"/>
    </row>
    <row r="51" spans="2:13" ht="24" hidden="1" x14ac:dyDescent="0.25">
      <c r="B51" s="25" t="s">
        <v>229</v>
      </c>
      <c r="C51" s="28" t="s">
        <v>230</v>
      </c>
      <c r="D51" s="22"/>
      <c r="E51" s="23">
        <f>E52</f>
        <v>0</v>
      </c>
      <c r="F51" s="23">
        <f t="shared" ref="F51:L51" si="32">F52</f>
        <v>4219.1000000000004</v>
      </c>
      <c r="G51" s="23">
        <f t="shared" si="32"/>
        <v>0</v>
      </c>
      <c r="H51" s="23">
        <f t="shared" si="32"/>
        <v>0</v>
      </c>
      <c r="I51" s="23">
        <f t="shared" si="32"/>
        <v>0</v>
      </c>
      <c r="J51" s="23">
        <f t="shared" si="32"/>
        <v>0</v>
      </c>
      <c r="K51" s="23">
        <f t="shared" si="32"/>
        <v>0</v>
      </c>
      <c r="L51" s="23">
        <f t="shared" si="32"/>
        <v>0</v>
      </c>
      <c r="M51" s="27"/>
    </row>
    <row r="52" spans="2:13" ht="24" hidden="1" x14ac:dyDescent="0.25">
      <c r="B52" s="25" t="s">
        <v>231</v>
      </c>
      <c r="C52" s="28" t="s">
        <v>232</v>
      </c>
      <c r="D52" s="22"/>
      <c r="E52" s="23">
        <f>E53+E56+E59</f>
        <v>0</v>
      </c>
      <c r="F52" s="23">
        <f t="shared" ref="F52:G52" si="33">F53+F56+F59</f>
        <v>4219.1000000000004</v>
      </c>
      <c r="G52" s="23">
        <f t="shared" si="33"/>
        <v>0</v>
      </c>
      <c r="H52" s="23">
        <f t="shared" ref="H52:I52" si="34">H53+H56+H59</f>
        <v>0</v>
      </c>
      <c r="I52" s="23">
        <f t="shared" si="34"/>
        <v>0</v>
      </c>
      <c r="J52" s="23">
        <f t="shared" ref="J52:L52" si="35">J53+J56+J59</f>
        <v>0</v>
      </c>
      <c r="K52" s="23">
        <f t="shared" si="35"/>
        <v>0</v>
      </c>
      <c r="L52" s="23">
        <f t="shared" si="35"/>
        <v>0</v>
      </c>
      <c r="M52" s="27"/>
    </row>
    <row r="53" spans="2:13" hidden="1" x14ac:dyDescent="0.25">
      <c r="B53" s="25" t="s">
        <v>233</v>
      </c>
      <c r="C53" s="18" t="s">
        <v>234</v>
      </c>
      <c r="D53" s="29"/>
      <c r="E53" s="23">
        <f t="shared" ref="E53:L54" si="36">E54</f>
        <v>0</v>
      </c>
      <c r="F53" s="23">
        <f t="shared" si="36"/>
        <v>3762.1</v>
      </c>
      <c r="G53" s="23">
        <f t="shared" si="36"/>
        <v>0</v>
      </c>
      <c r="H53" s="23">
        <f t="shared" si="36"/>
        <v>0</v>
      </c>
      <c r="I53" s="23">
        <f t="shared" si="36"/>
        <v>0</v>
      </c>
      <c r="J53" s="23">
        <f t="shared" si="36"/>
        <v>0</v>
      </c>
      <c r="K53" s="23">
        <f t="shared" si="36"/>
        <v>0</v>
      </c>
      <c r="L53" s="23">
        <f t="shared" si="36"/>
        <v>0</v>
      </c>
      <c r="M53" s="27"/>
    </row>
    <row r="54" spans="2:13" ht="24" hidden="1" x14ac:dyDescent="0.25">
      <c r="B54" s="25" t="s">
        <v>72</v>
      </c>
      <c r="C54" s="18" t="s">
        <v>234</v>
      </c>
      <c r="D54" s="22">
        <v>200</v>
      </c>
      <c r="E54" s="23">
        <f t="shared" si="36"/>
        <v>0</v>
      </c>
      <c r="F54" s="23">
        <f t="shared" si="36"/>
        <v>3762.1</v>
      </c>
      <c r="G54" s="23">
        <f t="shared" si="36"/>
        <v>0</v>
      </c>
      <c r="H54" s="23">
        <f t="shared" si="36"/>
        <v>0</v>
      </c>
      <c r="I54" s="23">
        <f t="shared" si="36"/>
        <v>0</v>
      </c>
      <c r="J54" s="23">
        <f t="shared" si="36"/>
        <v>0</v>
      </c>
      <c r="K54" s="23">
        <f t="shared" si="36"/>
        <v>0</v>
      </c>
      <c r="L54" s="23">
        <f t="shared" si="36"/>
        <v>0</v>
      </c>
      <c r="M54" s="27"/>
    </row>
    <row r="55" spans="2:13" ht="24" hidden="1" x14ac:dyDescent="0.25">
      <c r="B55" s="25" t="s">
        <v>1</v>
      </c>
      <c r="C55" s="18" t="s">
        <v>234</v>
      </c>
      <c r="D55" s="22">
        <v>240</v>
      </c>
      <c r="E55" s="26">
        <v>0</v>
      </c>
      <c r="F55" s="26">
        <v>3762.1</v>
      </c>
      <c r="G55" s="26">
        <v>0</v>
      </c>
      <c r="H55" s="26"/>
      <c r="I55" s="23">
        <f t="shared" ref="I55" si="37">G55+H55</f>
        <v>0</v>
      </c>
      <c r="J55" s="26">
        <v>0</v>
      </c>
      <c r="K55" s="26"/>
      <c r="L55" s="23">
        <f t="shared" ref="L55" si="38">J55+K55</f>
        <v>0</v>
      </c>
      <c r="M55" s="27"/>
    </row>
    <row r="56" spans="2:13" ht="24" hidden="1" x14ac:dyDescent="0.25">
      <c r="B56" s="25" t="s">
        <v>235</v>
      </c>
      <c r="C56" s="18" t="s">
        <v>236</v>
      </c>
      <c r="D56" s="29"/>
      <c r="E56" s="23">
        <f t="shared" ref="E56:L57" si="39">E57</f>
        <v>0</v>
      </c>
      <c r="F56" s="23">
        <f t="shared" si="39"/>
        <v>418</v>
      </c>
      <c r="G56" s="23">
        <f t="shared" si="39"/>
        <v>0</v>
      </c>
      <c r="H56" s="23">
        <f t="shared" si="39"/>
        <v>0</v>
      </c>
      <c r="I56" s="23">
        <f t="shared" si="39"/>
        <v>0</v>
      </c>
      <c r="J56" s="23">
        <f t="shared" si="39"/>
        <v>0</v>
      </c>
      <c r="K56" s="23">
        <f t="shared" si="39"/>
        <v>0</v>
      </c>
      <c r="L56" s="23">
        <f t="shared" si="39"/>
        <v>0</v>
      </c>
      <c r="M56" s="27"/>
    </row>
    <row r="57" spans="2:13" ht="24" hidden="1" x14ac:dyDescent="0.25">
      <c r="B57" s="25" t="s">
        <v>72</v>
      </c>
      <c r="C57" s="18" t="s">
        <v>236</v>
      </c>
      <c r="D57" s="22">
        <v>200</v>
      </c>
      <c r="E57" s="23">
        <f t="shared" si="39"/>
        <v>0</v>
      </c>
      <c r="F57" s="23">
        <f t="shared" si="39"/>
        <v>418</v>
      </c>
      <c r="G57" s="23">
        <f t="shared" si="39"/>
        <v>0</v>
      </c>
      <c r="H57" s="23">
        <f t="shared" si="39"/>
        <v>0</v>
      </c>
      <c r="I57" s="23">
        <f t="shared" si="39"/>
        <v>0</v>
      </c>
      <c r="J57" s="23">
        <f t="shared" si="39"/>
        <v>0</v>
      </c>
      <c r="K57" s="23">
        <f t="shared" si="39"/>
        <v>0</v>
      </c>
      <c r="L57" s="23">
        <f t="shared" si="39"/>
        <v>0</v>
      </c>
      <c r="M57" s="27"/>
    </row>
    <row r="58" spans="2:13" ht="24" hidden="1" x14ac:dyDescent="0.25">
      <c r="B58" s="25" t="s">
        <v>1</v>
      </c>
      <c r="C58" s="18" t="s">
        <v>236</v>
      </c>
      <c r="D58" s="22">
        <v>240</v>
      </c>
      <c r="E58" s="26">
        <v>0</v>
      </c>
      <c r="F58" s="26">
        <v>418</v>
      </c>
      <c r="G58" s="26">
        <v>0</v>
      </c>
      <c r="H58" s="26"/>
      <c r="I58" s="23">
        <f t="shared" ref="I58" si="40">G58+H58</f>
        <v>0</v>
      </c>
      <c r="J58" s="26">
        <v>0</v>
      </c>
      <c r="K58" s="26"/>
      <c r="L58" s="23">
        <f t="shared" ref="L58" si="41">J58+K58</f>
        <v>0</v>
      </c>
      <c r="M58" s="27"/>
    </row>
    <row r="59" spans="2:13" ht="24" hidden="1" x14ac:dyDescent="0.25">
      <c r="B59" s="25" t="s">
        <v>45</v>
      </c>
      <c r="C59" s="18" t="s">
        <v>237</v>
      </c>
      <c r="D59" s="29"/>
      <c r="E59" s="23">
        <f t="shared" ref="E59:L60" si="42">E60</f>
        <v>0</v>
      </c>
      <c r="F59" s="23">
        <f t="shared" si="42"/>
        <v>39</v>
      </c>
      <c r="G59" s="23">
        <f t="shared" si="42"/>
        <v>0</v>
      </c>
      <c r="H59" s="23">
        <f t="shared" si="42"/>
        <v>0</v>
      </c>
      <c r="I59" s="23">
        <f t="shared" si="42"/>
        <v>0</v>
      </c>
      <c r="J59" s="23">
        <f t="shared" si="42"/>
        <v>0</v>
      </c>
      <c r="K59" s="23">
        <f t="shared" si="42"/>
        <v>0</v>
      </c>
      <c r="L59" s="23">
        <f t="shared" si="42"/>
        <v>0</v>
      </c>
      <c r="M59" s="27"/>
    </row>
    <row r="60" spans="2:13" ht="24" hidden="1" x14ac:dyDescent="0.25">
      <c r="B60" s="25" t="s">
        <v>72</v>
      </c>
      <c r="C60" s="18" t="s">
        <v>237</v>
      </c>
      <c r="D60" s="22">
        <v>200</v>
      </c>
      <c r="E60" s="23">
        <f t="shared" si="42"/>
        <v>0</v>
      </c>
      <c r="F60" s="23">
        <f t="shared" si="42"/>
        <v>39</v>
      </c>
      <c r="G60" s="23">
        <f t="shared" si="42"/>
        <v>0</v>
      </c>
      <c r="H60" s="23">
        <f t="shared" si="42"/>
        <v>0</v>
      </c>
      <c r="I60" s="23">
        <f t="shared" si="42"/>
        <v>0</v>
      </c>
      <c r="J60" s="23">
        <f t="shared" si="42"/>
        <v>0</v>
      </c>
      <c r="K60" s="23">
        <f t="shared" si="42"/>
        <v>0</v>
      </c>
      <c r="L60" s="23">
        <f t="shared" si="42"/>
        <v>0</v>
      </c>
      <c r="M60" s="27"/>
    </row>
    <row r="61" spans="2:13" ht="24" hidden="1" x14ac:dyDescent="0.25">
      <c r="B61" s="25" t="s">
        <v>1</v>
      </c>
      <c r="C61" s="18" t="s">
        <v>237</v>
      </c>
      <c r="D61" s="22">
        <v>240</v>
      </c>
      <c r="E61" s="26">
        <v>0</v>
      </c>
      <c r="F61" s="26">
        <v>39</v>
      </c>
      <c r="G61" s="26">
        <v>0</v>
      </c>
      <c r="H61" s="26"/>
      <c r="I61" s="23">
        <f t="shared" ref="I61" si="43">G61+H61</f>
        <v>0</v>
      </c>
      <c r="J61" s="26">
        <v>0</v>
      </c>
      <c r="K61" s="26"/>
      <c r="L61" s="23">
        <f t="shared" ref="L61" si="44">J61+K61</f>
        <v>0</v>
      </c>
      <c r="M61" s="27"/>
    </row>
    <row r="62" spans="2:13" ht="24" x14ac:dyDescent="0.25">
      <c r="B62" s="30" t="s">
        <v>97</v>
      </c>
      <c r="C62" s="18" t="s">
        <v>173</v>
      </c>
      <c r="D62" s="31"/>
      <c r="E62" s="23">
        <f t="shared" ref="E62:L62" si="45">E63+E68</f>
        <v>57414.200000000004</v>
      </c>
      <c r="F62" s="23">
        <f t="shared" si="45"/>
        <v>1397.9</v>
      </c>
      <c r="G62" s="23">
        <f t="shared" si="45"/>
        <v>60912.2</v>
      </c>
      <c r="H62" s="23">
        <f t="shared" si="45"/>
        <v>0</v>
      </c>
      <c r="I62" s="23">
        <f t="shared" si="45"/>
        <v>60912.2</v>
      </c>
      <c r="J62" s="23">
        <f t="shared" si="45"/>
        <v>58697.599999999999</v>
      </c>
      <c r="K62" s="23">
        <f t="shared" si="45"/>
        <v>0</v>
      </c>
      <c r="L62" s="23">
        <f t="shared" si="45"/>
        <v>58697.599999999999</v>
      </c>
      <c r="M62" s="27"/>
    </row>
    <row r="63" spans="2:13" ht="24" x14ac:dyDescent="0.25">
      <c r="B63" s="30" t="s">
        <v>60</v>
      </c>
      <c r="C63" s="18" t="s">
        <v>174</v>
      </c>
      <c r="D63" s="22" t="s">
        <v>10</v>
      </c>
      <c r="E63" s="23">
        <f t="shared" ref="E63:L64" si="46">E64</f>
        <v>2204.3000000000002</v>
      </c>
      <c r="F63" s="23">
        <f t="shared" si="46"/>
        <v>0</v>
      </c>
      <c r="G63" s="23">
        <f t="shared" si="46"/>
        <v>2380</v>
      </c>
      <c r="H63" s="23">
        <f t="shared" si="46"/>
        <v>0</v>
      </c>
      <c r="I63" s="23">
        <f t="shared" si="46"/>
        <v>2380</v>
      </c>
      <c r="J63" s="23">
        <f t="shared" si="46"/>
        <v>2290</v>
      </c>
      <c r="K63" s="23">
        <f t="shared" si="46"/>
        <v>0</v>
      </c>
      <c r="L63" s="23">
        <f t="shared" si="46"/>
        <v>2290</v>
      </c>
      <c r="M63" s="27"/>
    </row>
    <row r="64" spans="2:13" ht="14.25" customHeight="1" x14ac:dyDescent="0.25">
      <c r="B64" s="24" t="s">
        <v>61</v>
      </c>
      <c r="C64" s="18" t="s">
        <v>175</v>
      </c>
      <c r="D64" s="22"/>
      <c r="E64" s="23">
        <f t="shared" si="46"/>
        <v>2204.3000000000002</v>
      </c>
      <c r="F64" s="23">
        <f t="shared" si="46"/>
        <v>0</v>
      </c>
      <c r="G64" s="23">
        <f t="shared" si="46"/>
        <v>2380</v>
      </c>
      <c r="H64" s="23">
        <f t="shared" si="46"/>
        <v>0</v>
      </c>
      <c r="I64" s="23">
        <f t="shared" si="46"/>
        <v>2380</v>
      </c>
      <c r="J64" s="23">
        <f t="shared" si="46"/>
        <v>2290</v>
      </c>
      <c r="K64" s="23">
        <f t="shared" si="46"/>
        <v>0</v>
      </c>
      <c r="L64" s="23">
        <f t="shared" si="46"/>
        <v>2290</v>
      </c>
      <c r="M64" s="27"/>
    </row>
    <row r="65" spans="2:13" x14ac:dyDescent="0.25">
      <c r="B65" s="30" t="s">
        <v>88</v>
      </c>
      <c r="C65" s="18" t="s">
        <v>176</v>
      </c>
      <c r="D65" s="22" t="s">
        <v>10</v>
      </c>
      <c r="E65" s="23">
        <f t="shared" ref="E65:L65" si="47">E67</f>
        <v>2204.3000000000002</v>
      </c>
      <c r="F65" s="23">
        <f t="shared" si="47"/>
        <v>0</v>
      </c>
      <c r="G65" s="23">
        <f t="shared" si="47"/>
        <v>2380</v>
      </c>
      <c r="H65" s="23">
        <f t="shared" si="47"/>
        <v>0</v>
      </c>
      <c r="I65" s="23">
        <f t="shared" si="47"/>
        <v>2380</v>
      </c>
      <c r="J65" s="23">
        <f t="shared" si="47"/>
        <v>2290</v>
      </c>
      <c r="K65" s="23">
        <f t="shared" si="47"/>
        <v>0</v>
      </c>
      <c r="L65" s="23">
        <f t="shared" si="47"/>
        <v>2290</v>
      </c>
      <c r="M65" s="27"/>
    </row>
    <row r="66" spans="2:13" ht="36" x14ac:dyDescent="0.25">
      <c r="B66" s="25" t="s">
        <v>3</v>
      </c>
      <c r="C66" s="18" t="s">
        <v>176</v>
      </c>
      <c r="D66" s="22">
        <v>100</v>
      </c>
      <c r="E66" s="23">
        <f t="shared" ref="E66:L66" si="48">E67</f>
        <v>2204.3000000000002</v>
      </c>
      <c r="F66" s="23">
        <f t="shared" si="48"/>
        <v>0</v>
      </c>
      <c r="G66" s="23">
        <f t="shared" si="48"/>
        <v>2380</v>
      </c>
      <c r="H66" s="23">
        <f t="shared" si="48"/>
        <v>0</v>
      </c>
      <c r="I66" s="23">
        <f t="shared" si="48"/>
        <v>2380</v>
      </c>
      <c r="J66" s="23">
        <f t="shared" si="48"/>
        <v>2290</v>
      </c>
      <c r="K66" s="23">
        <f t="shared" si="48"/>
        <v>0</v>
      </c>
      <c r="L66" s="23">
        <f t="shared" si="48"/>
        <v>2290</v>
      </c>
      <c r="M66" s="27"/>
    </row>
    <row r="67" spans="2:13" x14ac:dyDescent="0.25">
      <c r="B67" s="25" t="s">
        <v>2</v>
      </c>
      <c r="C67" s="18" t="s">
        <v>176</v>
      </c>
      <c r="D67" s="22" t="s">
        <v>11</v>
      </c>
      <c r="E67" s="23">
        <v>2204.3000000000002</v>
      </c>
      <c r="F67" s="23"/>
      <c r="G67" s="23">
        <v>2380</v>
      </c>
      <c r="H67" s="23"/>
      <c r="I67" s="23">
        <f t="shared" ref="I67" si="49">G67+H67</f>
        <v>2380</v>
      </c>
      <c r="J67" s="23">
        <v>2290</v>
      </c>
      <c r="K67" s="23"/>
      <c r="L67" s="23">
        <f t="shared" ref="L67" si="50">J67+K67</f>
        <v>2290</v>
      </c>
      <c r="M67" s="27"/>
    </row>
    <row r="68" spans="2:13" ht="24" x14ac:dyDescent="0.25">
      <c r="B68" s="25" t="s">
        <v>188</v>
      </c>
      <c r="C68" s="18" t="s">
        <v>189</v>
      </c>
      <c r="D68" s="22"/>
      <c r="E68" s="23">
        <f t="shared" ref="E68:L68" si="51">E69</f>
        <v>55209.9</v>
      </c>
      <c r="F68" s="23">
        <f t="shared" si="51"/>
        <v>1397.9</v>
      </c>
      <c r="G68" s="23">
        <f t="shared" si="51"/>
        <v>58532.2</v>
      </c>
      <c r="H68" s="23">
        <f t="shared" si="51"/>
        <v>0</v>
      </c>
      <c r="I68" s="23">
        <f t="shared" si="51"/>
        <v>58532.2</v>
      </c>
      <c r="J68" s="23">
        <f t="shared" si="51"/>
        <v>56407.6</v>
      </c>
      <c r="K68" s="23">
        <f t="shared" si="51"/>
        <v>0</v>
      </c>
      <c r="L68" s="23">
        <f t="shared" si="51"/>
        <v>56407.6</v>
      </c>
      <c r="M68" s="27"/>
    </row>
    <row r="69" spans="2:13" ht="14.25" customHeight="1" x14ac:dyDescent="0.25">
      <c r="B69" s="25" t="s">
        <v>61</v>
      </c>
      <c r="C69" s="18" t="s">
        <v>190</v>
      </c>
      <c r="D69" s="22"/>
      <c r="E69" s="23">
        <f t="shared" ref="E69:L69" si="52">E70+E78+E85+E91</f>
        <v>55209.9</v>
      </c>
      <c r="F69" s="23">
        <f t="shared" si="52"/>
        <v>1397.9</v>
      </c>
      <c r="G69" s="23">
        <f t="shared" si="52"/>
        <v>58532.2</v>
      </c>
      <c r="H69" s="23">
        <f t="shared" si="52"/>
        <v>0</v>
      </c>
      <c r="I69" s="23">
        <f t="shared" si="52"/>
        <v>58532.2</v>
      </c>
      <c r="J69" s="23">
        <f t="shared" si="52"/>
        <v>56407.6</v>
      </c>
      <c r="K69" s="23">
        <f t="shared" si="52"/>
        <v>0</v>
      </c>
      <c r="L69" s="23">
        <f t="shared" si="52"/>
        <v>56407.6</v>
      </c>
      <c r="M69" s="27"/>
    </row>
    <row r="70" spans="2:13" ht="15" customHeight="1" x14ac:dyDescent="0.25">
      <c r="B70" s="25" t="s">
        <v>37</v>
      </c>
      <c r="C70" s="18" t="s">
        <v>178</v>
      </c>
      <c r="D70" s="22"/>
      <c r="E70" s="23">
        <f t="shared" ref="E70:L70" si="53">E71+E73+E75</f>
        <v>25747.9</v>
      </c>
      <c r="F70" s="23">
        <f t="shared" si="53"/>
        <v>908.9</v>
      </c>
      <c r="G70" s="23">
        <f t="shared" si="53"/>
        <v>26493.4</v>
      </c>
      <c r="H70" s="23">
        <f t="shared" si="53"/>
        <v>0</v>
      </c>
      <c r="I70" s="23">
        <f t="shared" si="53"/>
        <v>26493.4</v>
      </c>
      <c r="J70" s="23">
        <f t="shared" si="53"/>
        <v>26168.799999999999</v>
      </c>
      <c r="K70" s="23">
        <f t="shared" si="53"/>
        <v>0</v>
      </c>
      <c r="L70" s="23">
        <f t="shared" si="53"/>
        <v>26168.799999999999</v>
      </c>
      <c r="M70" s="27"/>
    </row>
    <row r="71" spans="2:13" ht="36" x14ac:dyDescent="0.25">
      <c r="B71" s="25" t="s">
        <v>3</v>
      </c>
      <c r="C71" s="18" t="s">
        <v>178</v>
      </c>
      <c r="D71" s="22" t="s">
        <v>9</v>
      </c>
      <c r="E71" s="23">
        <f t="shared" ref="E71:L71" si="54">E72</f>
        <v>22672.400000000001</v>
      </c>
      <c r="F71" s="23">
        <f t="shared" si="54"/>
        <v>498.9</v>
      </c>
      <c r="G71" s="23">
        <f t="shared" si="54"/>
        <v>26150</v>
      </c>
      <c r="H71" s="23">
        <f t="shared" si="54"/>
        <v>0</v>
      </c>
      <c r="I71" s="23">
        <f t="shared" si="54"/>
        <v>26150</v>
      </c>
      <c r="J71" s="23">
        <f t="shared" si="54"/>
        <v>24538.799999999999</v>
      </c>
      <c r="K71" s="23">
        <f t="shared" si="54"/>
        <v>0</v>
      </c>
      <c r="L71" s="23">
        <f t="shared" si="54"/>
        <v>24538.799999999999</v>
      </c>
      <c r="M71" s="27"/>
    </row>
    <row r="72" spans="2:13" x14ac:dyDescent="0.25">
      <c r="B72" s="25" t="s">
        <v>75</v>
      </c>
      <c r="C72" s="18" t="s">
        <v>178</v>
      </c>
      <c r="D72" s="22">
        <v>110</v>
      </c>
      <c r="E72" s="23">
        <v>22672.400000000001</v>
      </c>
      <c r="F72" s="23">
        <v>498.9</v>
      </c>
      <c r="G72" s="23">
        <v>26150</v>
      </c>
      <c r="H72" s="23"/>
      <c r="I72" s="23">
        <f t="shared" ref="I72" si="55">G72+H72</f>
        <v>26150</v>
      </c>
      <c r="J72" s="23">
        <v>24538.799999999999</v>
      </c>
      <c r="K72" s="23"/>
      <c r="L72" s="23">
        <f t="shared" ref="L72" si="56">J72+K72</f>
        <v>24538.799999999999</v>
      </c>
      <c r="M72" s="27"/>
    </row>
    <row r="73" spans="2:13" ht="24" x14ac:dyDescent="0.25">
      <c r="B73" s="25" t="s">
        <v>72</v>
      </c>
      <c r="C73" s="18" t="s">
        <v>178</v>
      </c>
      <c r="D73" s="22">
        <v>200</v>
      </c>
      <c r="E73" s="23">
        <f t="shared" ref="E73:L73" si="57">E74</f>
        <v>2994.8</v>
      </c>
      <c r="F73" s="23">
        <f t="shared" si="57"/>
        <v>410</v>
      </c>
      <c r="G73" s="23">
        <f t="shared" si="57"/>
        <v>343.40000000000003</v>
      </c>
      <c r="H73" s="23">
        <f t="shared" si="57"/>
        <v>0</v>
      </c>
      <c r="I73" s="23">
        <f t="shared" si="57"/>
        <v>343.40000000000003</v>
      </c>
      <c r="J73" s="23">
        <f t="shared" si="57"/>
        <v>1630</v>
      </c>
      <c r="K73" s="23">
        <f t="shared" si="57"/>
        <v>0</v>
      </c>
      <c r="L73" s="23">
        <f t="shared" si="57"/>
        <v>1630</v>
      </c>
      <c r="M73" s="27"/>
    </row>
    <row r="74" spans="2:13" ht="24" x14ac:dyDescent="0.25">
      <c r="B74" s="25" t="s">
        <v>1</v>
      </c>
      <c r="C74" s="18" t="s">
        <v>178</v>
      </c>
      <c r="D74" s="22">
        <v>240</v>
      </c>
      <c r="E74" s="23">
        <v>2994.8</v>
      </c>
      <c r="F74" s="23">
        <v>410</v>
      </c>
      <c r="G74" s="23">
        <f>343.3+0.1</f>
        <v>343.40000000000003</v>
      </c>
      <c r="H74" s="23"/>
      <c r="I74" s="23">
        <f t="shared" ref="I74" si="58">G74+H74</f>
        <v>343.40000000000003</v>
      </c>
      <c r="J74" s="23">
        <v>1630</v>
      </c>
      <c r="K74" s="23"/>
      <c r="L74" s="23">
        <f t="shared" ref="L74" si="59">J74+K74</f>
        <v>1630</v>
      </c>
      <c r="M74" s="27"/>
    </row>
    <row r="75" spans="2:13" hidden="1" x14ac:dyDescent="0.25">
      <c r="B75" s="25" t="s">
        <v>8</v>
      </c>
      <c r="C75" s="18" t="s">
        <v>178</v>
      </c>
      <c r="D75" s="22">
        <v>800</v>
      </c>
      <c r="E75" s="23">
        <f t="shared" ref="E75:L75" si="60">E76+E77</f>
        <v>80.7</v>
      </c>
      <c r="F75" s="23">
        <f t="shared" si="60"/>
        <v>0</v>
      </c>
      <c r="G75" s="23">
        <f t="shared" si="60"/>
        <v>0</v>
      </c>
      <c r="H75" s="23">
        <f t="shared" si="60"/>
        <v>0</v>
      </c>
      <c r="I75" s="23">
        <f t="shared" si="60"/>
        <v>0</v>
      </c>
      <c r="J75" s="23">
        <f t="shared" si="60"/>
        <v>0</v>
      </c>
      <c r="K75" s="23">
        <f t="shared" si="60"/>
        <v>0</v>
      </c>
      <c r="L75" s="23">
        <f t="shared" si="60"/>
        <v>0</v>
      </c>
      <c r="M75" s="27"/>
    </row>
    <row r="76" spans="2:13" x14ac:dyDescent="0.25">
      <c r="B76" s="25" t="s">
        <v>79</v>
      </c>
      <c r="C76" s="18" t="s">
        <v>178</v>
      </c>
      <c r="D76" s="22">
        <v>830</v>
      </c>
      <c r="E76" s="26">
        <v>0</v>
      </c>
      <c r="F76" s="26"/>
      <c r="G76" s="26"/>
      <c r="H76" s="26"/>
      <c r="I76" s="26"/>
      <c r="J76" s="26"/>
      <c r="K76" s="26"/>
      <c r="L76" s="26"/>
      <c r="M76" s="27"/>
    </row>
    <row r="77" spans="2:13" hidden="1" x14ac:dyDescent="0.25">
      <c r="B77" s="25" t="s">
        <v>7</v>
      </c>
      <c r="C77" s="18" t="s">
        <v>178</v>
      </c>
      <c r="D77" s="22">
        <v>850</v>
      </c>
      <c r="E77" s="23">
        <v>80.7</v>
      </c>
      <c r="F77" s="23"/>
      <c r="G77" s="23">
        <v>0</v>
      </c>
      <c r="H77" s="23"/>
      <c r="I77" s="23">
        <f t="shared" ref="I77" si="61">G77+H77</f>
        <v>0</v>
      </c>
      <c r="J77" s="23">
        <v>0</v>
      </c>
      <c r="K77" s="23"/>
      <c r="L77" s="23">
        <f t="shared" ref="L77" si="62">J77+K77</f>
        <v>0</v>
      </c>
      <c r="M77" s="27"/>
    </row>
    <row r="78" spans="2:13" x14ac:dyDescent="0.25">
      <c r="B78" s="24" t="s">
        <v>12</v>
      </c>
      <c r="C78" s="18" t="s">
        <v>177</v>
      </c>
      <c r="D78" s="22" t="s">
        <v>10</v>
      </c>
      <c r="E78" s="23">
        <f t="shared" ref="E78:L78" si="63">E79+E81+E83</f>
        <v>28737.300000000003</v>
      </c>
      <c r="F78" s="23">
        <f t="shared" si="63"/>
        <v>489</v>
      </c>
      <c r="G78" s="23">
        <f t="shared" si="63"/>
        <v>31558.799999999999</v>
      </c>
      <c r="H78" s="23">
        <f t="shared" si="63"/>
        <v>0</v>
      </c>
      <c r="I78" s="23">
        <f t="shared" si="63"/>
        <v>31558.799999999999</v>
      </c>
      <c r="J78" s="23">
        <f t="shared" si="63"/>
        <v>29758.799999999999</v>
      </c>
      <c r="K78" s="23">
        <f t="shared" si="63"/>
        <v>0</v>
      </c>
      <c r="L78" s="23">
        <f t="shared" si="63"/>
        <v>29758.799999999999</v>
      </c>
      <c r="M78" s="27"/>
    </row>
    <row r="79" spans="2:13" ht="36" x14ac:dyDescent="0.25">
      <c r="B79" s="25" t="s">
        <v>3</v>
      </c>
      <c r="C79" s="18" t="s">
        <v>177</v>
      </c>
      <c r="D79" s="22" t="s">
        <v>9</v>
      </c>
      <c r="E79" s="23">
        <f t="shared" ref="E79:L79" si="64">E80</f>
        <v>28504.2</v>
      </c>
      <c r="F79" s="23">
        <f t="shared" si="64"/>
        <v>400</v>
      </c>
      <c r="G79" s="23">
        <f t="shared" si="64"/>
        <v>31490</v>
      </c>
      <c r="H79" s="23">
        <f t="shared" si="64"/>
        <v>0</v>
      </c>
      <c r="I79" s="23">
        <f t="shared" si="64"/>
        <v>31490</v>
      </c>
      <c r="J79" s="23">
        <f t="shared" si="64"/>
        <v>29690</v>
      </c>
      <c r="K79" s="23">
        <f t="shared" si="64"/>
        <v>0</v>
      </c>
      <c r="L79" s="23">
        <f t="shared" si="64"/>
        <v>29690</v>
      </c>
      <c r="M79" s="27"/>
    </row>
    <row r="80" spans="2:13" x14ac:dyDescent="0.25">
      <c r="B80" s="25" t="s">
        <v>2</v>
      </c>
      <c r="C80" s="18" t="s">
        <v>177</v>
      </c>
      <c r="D80" s="22" t="s">
        <v>11</v>
      </c>
      <c r="E80" s="23">
        <v>28504.2</v>
      </c>
      <c r="F80" s="23">
        <v>400</v>
      </c>
      <c r="G80" s="23">
        <v>31490</v>
      </c>
      <c r="H80" s="23"/>
      <c r="I80" s="23">
        <f t="shared" ref="I80" si="65">G80+H80</f>
        <v>31490</v>
      </c>
      <c r="J80" s="23">
        <v>29690</v>
      </c>
      <c r="K80" s="23"/>
      <c r="L80" s="23">
        <f t="shared" ref="L80" si="66">J80+K80</f>
        <v>29690</v>
      </c>
      <c r="M80" s="27"/>
    </row>
    <row r="81" spans="2:13" ht="24" hidden="1" x14ac:dyDescent="0.25">
      <c r="B81" s="25" t="s">
        <v>72</v>
      </c>
      <c r="C81" s="18" t="s">
        <v>177</v>
      </c>
      <c r="D81" s="22" t="s">
        <v>6</v>
      </c>
      <c r="E81" s="23">
        <f t="shared" ref="E81:L81" si="67">E82</f>
        <v>163.9</v>
      </c>
      <c r="F81" s="23">
        <f t="shared" si="67"/>
        <v>89</v>
      </c>
      <c r="G81" s="23">
        <f t="shared" si="67"/>
        <v>0</v>
      </c>
      <c r="H81" s="23">
        <f t="shared" si="67"/>
        <v>0</v>
      </c>
      <c r="I81" s="23">
        <f t="shared" si="67"/>
        <v>0</v>
      </c>
      <c r="J81" s="23">
        <f t="shared" si="67"/>
        <v>0</v>
      </c>
      <c r="K81" s="23">
        <f t="shared" si="67"/>
        <v>0</v>
      </c>
      <c r="L81" s="23">
        <f t="shared" si="67"/>
        <v>0</v>
      </c>
      <c r="M81" s="27"/>
    </row>
    <row r="82" spans="2:13" ht="24" hidden="1" x14ac:dyDescent="0.25">
      <c r="B82" s="25" t="s">
        <v>1</v>
      </c>
      <c r="C82" s="18" t="s">
        <v>177</v>
      </c>
      <c r="D82" s="22" t="s">
        <v>5</v>
      </c>
      <c r="E82" s="23">
        <v>163.9</v>
      </c>
      <c r="F82" s="23">
        <v>89</v>
      </c>
      <c r="G82" s="23">
        <v>0</v>
      </c>
      <c r="H82" s="23"/>
      <c r="I82" s="23">
        <f t="shared" ref="I82" si="68">G82+H82</f>
        <v>0</v>
      </c>
      <c r="J82" s="23">
        <v>0</v>
      </c>
      <c r="K82" s="23"/>
      <c r="L82" s="23">
        <f t="shared" ref="L82" si="69">J82+K82</f>
        <v>0</v>
      </c>
      <c r="M82" s="27"/>
    </row>
    <row r="83" spans="2:13" x14ac:dyDescent="0.25">
      <c r="B83" s="25" t="s">
        <v>8</v>
      </c>
      <c r="C83" s="18" t="s">
        <v>177</v>
      </c>
      <c r="D83" s="22">
        <v>800</v>
      </c>
      <c r="E83" s="23">
        <f t="shared" ref="E83:L83" si="70">E84</f>
        <v>69.2</v>
      </c>
      <c r="F83" s="23">
        <f t="shared" si="70"/>
        <v>0</v>
      </c>
      <c r="G83" s="23">
        <f t="shared" si="70"/>
        <v>68.8</v>
      </c>
      <c r="H83" s="23">
        <f t="shared" si="70"/>
        <v>0</v>
      </c>
      <c r="I83" s="23">
        <f t="shared" si="70"/>
        <v>68.8</v>
      </c>
      <c r="J83" s="23">
        <f t="shared" si="70"/>
        <v>68.8</v>
      </c>
      <c r="K83" s="23">
        <f t="shared" si="70"/>
        <v>0</v>
      </c>
      <c r="L83" s="23">
        <f t="shared" si="70"/>
        <v>68.8</v>
      </c>
      <c r="M83" s="27"/>
    </row>
    <row r="84" spans="2:13" x14ac:dyDescent="0.25">
      <c r="B84" s="25" t="s">
        <v>7</v>
      </c>
      <c r="C84" s="18" t="s">
        <v>177</v>
      </c>
      <c r="D84" s="22">
        <v>850</v>
      </c>
      <c r="E84" s="23">
        <v>69.2</v>
      </c>
      <c r="F84" s="23"/>
      <c r="G84" s="23">
        <v>68.8</v>
      </c>
      <c r="H84" s="23"/>
      <c r="I84" s="23">
        <f t="shared" ref="I84" si="71">G84+H84</f>
        <v>68.8</v>
      </c>
      <c r="J84" s="23">
        <v>68.8</v>
      </c>
      <c r="K84" s="23"/>
      <c r="L84" s="23">
        <f t="shared" ref="L84" si="72">J84+K84</f>
        <v>68.8</v>
      </c>
      <c r="M84" s="27"/>
    </row>
    <row r="85" spans="2:13" x14ac:dyDescent="0.25">
      <c r="B85" s="24" t="s">
        <v>62</v>
      </c>
      <c r="C85" s="18" t="s">
        <v>187</v>
      </c>
      <c r="D85" s="22"/>
      <c r="E85" s="23">
        <f t="shared" ref="E85:L85" si="73">E86+E88</f>
        <v>724.7</v>
      </c>
      <c r="F85" s="23">
        <f t="shared" si="73"/>
        <v>0</v>
      </c>
      <c r="G85" s="23">
        <f t="shared" si="73"/>
        <v>480</v>
      </c>
      <c r="H85" s="23">
        <f t="shared" si="73"/>
        <v>0</v>
      </c>
      <c r="I85" s="23">
        <f t="shared" si="73"/>
        <v>480</v>
      </c>
      <c r="J85" s="23">
        <f t="shared" si="73"/>
        <v>480</v>
      </c>
      <c r="K85" s="23">
        <f t="shared" si="73"/>
        <v>0</v>
      </c>
      <c r="L85" s="23">
        <f t="shared" si="73"/>
        <v>480</v>
      </c>
      <c r="M85" s="27"/>
    </row>
    <row r="86" spans="2:13" x14ac:dyDescent="0.25">
      <c r="B86" s="32" t="s">
        <v>15</v>
      </c>
      <c r="C86" s="18" t="s">
        <v>187</v>
      </c>
      <c r="D86" s="22">
        <v>300</v>
      </c>
      <c r="E86" s="23">
        <f t="shared" ref="E86:L86" si="74">E87</f>
        <v>480</v>
      </c>
      <c r="F86" s="23">
        <f t="shared" si="74"/>
        <v>0</v>
      </c>
      <c r="G86" s="23">
        <f t="shared" si="74"/>
        <v>480</v>
      </c>
      <c r="H86" s="23">
        <f t="shared" si="74"/>
        <v>0</v>
      </c>
      <c r="I86" s="23">
        <f t="shared" si="74"/>
        <v>480</v>
      </c>
      <c r="J86" s="23">
        <f t="shared" si="74"/>
        <v>480</v>
      </c>
      <c r="K86" s="23">
        <f t="shared" si="74"/>
        <v>0</v>
      </c>
      <c r="L86" s="23">
        <f t="shared" si="74"/>
        <v>480</v>
      </c>
      <c r="M86" s="27"/>
    </row>
    <row r="87" spans="2:13" ht="22.5" customHeight="1" x14ac:dyDescent="0.25">
      <c r="B87" s="25" t="s">
        <v>206</v>
      </c>
      <c r="C87" s="18" t="s">
        <v>187</v>
      </c>
      <c r="D87" s="22">
        <v>310</v>
      </c>
      <c r="E87" s="23">
        <v>480</v>
      </c>
      <c r="F87" s="23"/>
      <c r="G87" s="23">
        <v>480</v>
      </c>
      <c r="H87" s="23"/>
      <c r="I87" s="23">
        <f t="shared" ref="I87" si="75">G87+H87</f>
        <v>480</v>
      </c>
      <c r="J87" s="23">
        <v>480</v>
      </c>
      <c r="K87" s="23"/>
      <c r="L87" s="23">
        <f t="shared" ref="L87" si="76">J87+K87</f>
        <v>480</v>
      </c>
    </row>
    <row r="88" spans="2:13" hidden="1" x14ac:dyDescent="0.25">
      <c r="B88" s="29" t="s">
        <v>8</v>
      </c>
      <c r="C88" s="18" t="s">
        <v>187</v>
      </c>
      <c r="D88" s="22">
        <v>800</v>
      </c>
      <c r="E88" s="23">
        <f t="shared" ref="E88:L88" si="77">SUM(E89:E90)</f>
        <v>244.7</v>
      </c>
      <c r="F88" s="23">
        <f t="shared" si="77"/>
        <v>0</v>
      </c>
      <c r="G88" s="23">
        <f t="shared" si="77"/>
        <v>0</v>
      </c>
      <c r="H88" s="23">
        <f t="shared" si="77"/>
        <v>0</v>
      </c>
      <c r="I88" s="23">
        <f t="shared" si="77"/>
        <v>0</v>
      </c>
      <c r="J88" s="23">
        <f t="shared" si="77"/>
        <v>0</v>
      </c>
      <c r="K88" s="23">
        <f t="shared" si="77"/>
        <v>0</v>
      </c>
      <c r="L88" s="23">
        <f t="shared" si="77"/>
        <v>0</v>
      </c>
      <c r="M88" s="27"/>
    </row>
    <row r="89" spans="2:13" hidden="1" x14ac:dyDescent="0.25">
      <c r="B89" s="25" t="s">
        <v>79</v>
      </c>
      <c r="C89" s="18" t="s">
        <v>187</v>
      </c>
      <c r="D89" s="22">
        <v>830</v>
      </c>
      <c r="E89" s="23">
        <v>44.7</v>
      </c>
      <c r="F89" s="23"/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7"/>
    </row>
    <row r="90" spans="2:13" hidden="1" x14ac:dyDescent="0.25">
      <c r="B90" s="25" t="s">
        <v>7</v>
      </c>
      <c r="C90" s="18" t="s">
        <v>187</v>
      </c>
      <c r="D90" s="22">
        <v>850</v>
      </c>
      <c r="E90" s="23">
        <v>200</v>
      </c>
      <c r="F90" s="23"/>
      <c r="G90" s="23">
        <v>0</v>
      </c>
      <c r="H90" s="23"/>
      <c r="I90" s="23">
        <f t="shared" ref="I90" si="78">G90+H90</f>
        <v>0</v>
      </c>
      <c r="J90" s="23">
        <v>0</v>
      </c>
      <c r="K90" s="23"/>
      <c r="L90" s="23">
        <f t="shared" ref="L90" si="79">J90+K90</f>
        <v>0</v>
      </c>
      <c r="M90" s="27"/>
    </row>
    <row r="91" spans="2:13" ht="24" hidden="1" x14ac:dyDescent="0.25">
      <c r="B91" s="25" t="s">
        <v>221</v>
      </c>
      <c r="C91" s="18" t="s">
        <v>238</v>
      </c>
      <c r="D91" s="22"/>
      <c r="E91" s="23">
        <f t="shared" ref="E91:L92" si="80">E92</f>
        <v>0</v>
      </c>
      <c r="F91" s="23">
        <f t="shared" si="80"/>
        <v>0</v>
      </c>
      <c r="G91" s="23">
        <f t="shared" si="80"/>
        <v>0</v>
      </c>
      <c r="H91" s="23">
        <f t="shared" si="80"/>
        <v>0</v>
      </c>
      <c r="I91" s="23">
        <f t="shared" si="80"/>
        <v>0</v>
      </c>
      <c r="J91" s="23">
        <f t="shared" si="80"/>
        <v>0</v>
      </c>
      <c r="K91" s="23">
        <f t="shared" si="80"/>
        <v>0</v>
      </c>
      <c r="L91" s="23">
        <f t="shared" si="80"/>
        <v>0</v>
      </c>
      <c r="M91" s="27"/>
    </row>
    <row r="92" spans="2:13" ht="24" hidden="1" x14ac:dyDescent="0.25">
      <c r="B92" s="25" t="s">
        <v>72</v>
      </c>
      <c r="C92" s="18" t="s">
        <v>238</v>
      </c>
      <c r="D92" s="22" t="s">
        <v>6</v>
      </c>
      <c r="E92" s="23">
        <f t="shared" si="80"/>
        <v>0</v>
      </c>
      <c r="F92" s="23">
        <f t="shared" si="80"/>
        <v>0</v>
      </c>
      <c r="G92" s="23">
        <f t="shared" si="80"/>
        <v>0</v>
      </c>
      <c r="H92" s="23">
        <f t="shared" si="80"/>
        <v>0</v>
      </c>
      <c r="I92" s="23">
        <f t="shared" si="80"/>
        <v>0</v>
      </c>
      <c r="J92" s="23">
        <f t="shared" si="80"/>
        <v>0</v>
      </c>
      <c r="K92" s="23">
        <f t="shared" si="80"/>
        <v>0</v>
      </c>
      <c r="L92" s="23">
        <f t="shared" si="80"/>
        <v>0</v>
      </c>
      <c r="M92" s="27"/>
    </row>
    <row r="93" spans="2:13" ht="24" hidden="1" x14ac:dyDescent="0.25">
      <c r="B93" s="25" t="s">
        <v>1</v>
      </c>
      <c r="C93" s="18" t="s">
        <v>238</v>
      </c>
      <c r="D93" s="22" t="s">
        <v>5</v>
      </c>
      <c r="E93" s="23"/>
      <c r="F93" s="23"/>
      <c r="G93" s="23">
        <v>0</v>
      </c>
      <c r="H93" s="23"/>
      <c r="I93" s="23">
        <f t="shared" ref="I93" si="81">G93+H93</f>
        <v>0</v>
      </c>
      <c r="J93" s="23">
        <v>0</v>
      </c>
      <c r="K93" s="23"/>
      <c r="L93" s="23">
        <f t="shared" ref="L93" si="82">J93+K93</f>
        <v>0</v>
      </c>
      <c r="M93" s="27"/>
    </row>
    <row r="94" spans="2:13" ht="24" hidden="1" x14ac:dyDescent="0.25">
      <c r="B94" s="24" t="s">
        <v>96</v>
      </c>
      <c r="C94" s="18" t="s">
        <v>165</v>
      </c>
      <c r="D94" s="22"/>
      <c r="E94" s="23">
        <f>E95</f>
        <v>212.7</v>
      </c>
      <c r="F94" s="23">
        <f>F95</f>
        <v>0</v>
      </c>
      <c r="G94" s="23">
        <f t="shared" ref="G94:L94" si="83">G95+G116</f>
        <v>0</v>
      </c>
      <c r="H94" s="23">
        <f t="shared" si="83"/>
        <v>0</v>
      </c>
      <c r="I94" s="23">
        <f t="shared" si="83"/>
        <v>0</v>
      </c>
      <c r="J94" s="23">
        <f t="shared" si="83"/>
        <v>87.3</v>
      </c>
      <c r="K94" s="23">
        <f t="shared" si="83"/>
        <v>0</v>
      </c>
      <c r="L94" s="23">
        <f t="shared" si="83"/>
        <v>87.3</v>
      </c>
      <c r="M94" s="27"/>
    </row>
    <row r="95" spans="2:13" ht="24" hidden="1" x14ac:dyDescent="0.25">
      <c r="B95" s="24" t="s">
        <v>78</v>
      </c>
      <c r="C95" s="18" t="s">
        <v>166</v>
      </c>
      <c r="D95" s="22"/>
      <c r="E95" s="23">
        <f>E96+E110+E113+E99</f>
        <v>212.7</v>
      </c>
      <c r="F95" s="23">
        <f>F96+F110+F113+F99</f>
        <v>0</v>
      </c>
      <c r="G95" s="23">
        <f t="shared" ref="G95:L95" si="84">G96+G99+G102+G107+G110+G113</f>
        <v>0</v>
      </c>
      <c r="H95" s="23">
        <f t="shared" si="84"/>
        <v>0</v>
      </c>
      <c r="I95" s="23">
        <f t="shared" si="84"/>
        <v>0</v>
      </c>
      <c r="J95" s="23">
        <f t="shared" si="84"/>
        <v>87.3</v>
      </c>
      <c r="K95" s="23">
        <f t="shared" si="84"/>
        <v>0</v>
      </c>
      <c r="L95" s="23">
        <f t="shared" si="84"/>
        <v>87.3</v>
      </c>
      <c r="M95" s="27"/>
    </row>
    <row r="96" spans="2:13" ht="36" hidden="1" customHeight="1" x14ac:dyDescent="0.25">
      <c r="B96" s="24" t="s">
        <v>168</v>
      </c>
      <c r="C96" s="18" t="s">
        <v>167</v>
      </c>
      <c r="D96" s="22"/>
      <c r="E96" s="23">
        <f t="shared" ref="E96:L97" si="85">E97</f>
        <v>0</v>
      </c>
      <c r="F96" s="23">
        <f t="shared" si="85"/>
        <v>0</v>
      </c>
      <c r="G96" s="23">
        <f t="shared" si="85"/>
        <v>0</v>
      </c>
      <c r="H96" s="23">
        <f t="shared" si="85"/>
        <v>0</v>
      </c>
      <c r="I96" s="23">
        <f t="shared" si="85"/>
        <v>0</v>
      </c>
      <c r="J96" s="23">
        <f t="shared" si="85"/>
        <v>0</v>
      </c>
      <c r="K96" s="23">
        <f t="shared" si="85"/>
        <v>0</v>
      </c>
      <c r="L96" s="23">
        <f t="shared" si="85"/>
        <v>0</v>
      </c>
      <c r="M96" s="27"/>
    </row>
    <row r="97" spans="2:13" hidden="1" x14ac:dyDescent="0.25">
      <c r="B97" s="25" t="s">
        <v>14</v>
      </c>
      <c r="C97" s="18" t="s">
        <v>167</v>
      </c>
      <c r="D97" s="22">
        <v>500</v>
      </c>
      <c r="E97" s="23">
        <f t="shared" si="85"/>
        <v>0</v>
      </c>
      <c r="F97" s="23">
        <f t="shared" si="85"/>
        <v>0</v>
      </c>
      <c r="G97" s="23">
        <f t="shared" si="85"/>
        <v>0</v>
      </c>
      <c r="H97" s="23">
        <f t="shared" si="85"/>
        <v>0</v>
      </c>
      <c r="I97" s="23">
        <f t="shared" si="85"/>
        <v>0</v>
      </c>
      <c r="J97" s="23">
        <f t="shared" si="85"/>
        <v>0</v>
      </c>
      <c r="K97" s="23">
        <f t="shared" si="85"/>
        <v>0</v>
      </c>
      <c r="L97" s="23">
        <f t="shared" si="85"/>
        <v>0</v>
      </c>
      <c r="M97" s="27"/>
    </row>
    <row r="98" spans="2:13" hidden="1" x14ac:dyDescent="0.25">
      <c r="B98" s="25" t="s">
        <v>13</v>
      </c>
      <c r="C98" s="18" t="s">
        <v>167</v>
      </c>
      <c r="D98" s="22">
        <v>540</v>
      </c>
      <c r="E98" s="23"/>
      <c r="F98" s="23"/>
      <c r="G98" s="23"/>
      <c r="H98" s="23"/>
      <c r="I98" s="23">
        <f t="shared" ref="I98" si="86">G98+H98</f>
        <v>0</v>
      </c>
      <c r="J98" s="23"/>
      <c r="K98" s="23"/>
      <c r="L98" s="23">
        <f t="shared" ref="L98" si="87">J98+K98</f>
        <v>0</v>
      </c>
      <c r="M98" s="27"/>
    </row>
    <row r="99" spans="2:13" ht="48" hidden="1" x14ac:dyDescent="0.25">
      <c r="B99" s="24" t="s">
        <v>169</v>
      </c>
      <c r="C99" s="18" t="s">
        <v>170</v>
      </c>
      <c r="D99" s="22"/>
      <c r="E99" s="23">
        <f t="shared" ref="E99:L100" si="88">E100</f>
        <v>0</v>
      </c>
      <c r="F99" s="23">
        <f t="shared" si="88"/>
        <v>0</v>
      </c>
      <c r="G99" s="23">
        <f t="shared" si="88"/>
        <v>0</v>
      </c>
      <c r="H99" s="23">
        <f t="shared" si="88"/>
        <v>0</v>
      </c>
      <c r="I99" s="23">
        <f t="shared" si="88"/>
        <v>0</v>
      </c>
      <c r="J99" s="23">
        <f t="shared" si="88"/>
        <v>0</v>
      </c>
      <c r="K99" s="23">
        <f t="shared" si="88"/>
        <v>0</v>
      </c>
      <c r="L99" s="23">
        <f t="shared" si="88"/>
        <v>0</v>
      </c>
      <c r="M99" s="27"/>
    </row>
    <row r="100" spans="2:13" hidden="1" x14ac:dyDescent="0.25">
      <c r="B100" s="25" t="s">
        <v>14</v>
      </c>
      <c r="C100" s="18" t="s">
        <v>170</v>
      </c>
      <c r="D100" s="22">
        <v>500</v>
      </c>
      <c r="E100" s="23">
        <f t="shared" si="88"/>
        <v>0</v>
      </c>
      <c r="F100" s="23">
        <f t="shared" si="88"/>
        <v>0</v>
      </c>
      <c r="G100" s="23">
        <f t="shared" si="88"/>
        <v>0</v>
      </c>
      <c r="H100" s="23">
        <f t="shared" si="88"/>
        <v>0</v>
      </c>
      <c r="I100" s="23">
        <f t="shared" si="88"/>
        <v>0</v>
      </c>
      <c r="J100" s="23">
        <f t="shared" si="88"/>
        <v>0</v>
      </c>
      <c r="K100" s="23">
        <f t="shared" si="88"/>
        <v>0</v>
      </c>
      <c r="L100" s="23">
        <f t="shared" si="88"/>
        <v>0</v>
      </c>
    </row>
    <row r="101" spans="2:13" hidden="1" x14ac:dyDescent="0.25">
      <c r="B101" s="25" t="s">
        <v>13</v>
      </c>
      <c r="C101" s="18" t="s">
        <v>170</v>
      </c>
      <c r="D101" s="22">
        <v>540</v>
      </c>
      <c r="E101" s="23"/>
      <c r="F101" s="23"/>
      <c r="G101" s="23"/>
      <c r="H101" s="23"/>
      <c r="I101" s="23">
        <f t="shared" ref="I101" si="89">G101+H101</f>
        <v>0</v>
      </c>
      <c r="J101" s="23"/>
      <c r="K101" s="23"/>
      <c r="L101" s="23">
        <f t="shared" ref="L101" si="90">J101+K101</f>
        <v>0</v>
      </c>
    </row>
    <row r="102" spans="2:13" ht="36" hidden="1" customHeight="1" x14ac:dyDescent="0.25">
      <c r="B102" s="24" t="s">
        <v>239</v>
      </c>
      <c r="C102" s="18" t="s">
        <v>240</v>
      </c>
      <c r="D102" s="22"/>
      <c r="E102" s="23">
        <f>E105</f>
        <v>0</v>
      </c>
      <c r="F102" s="23">
        <f>F105</f>
        <v>0</v>
      </c>
      <c r="G102" s="23">
        <f t="shared" ref="G102:L102" si="91">G103+G105</f>
        <v>0</v>
      </c>
      <c r="H102" s="23">
        <f t="shared" si="91"/>
        <v>0</v>
      </c>
      <c r="I102" s="23">
        <f t="shared" si="91"/>
        <v>0</v>
      </c>
      <c r="J102" s="23">
        <f t="shared" si="91"/>
        <v>0</v>
      </c>
      <c r="K102" s="23">
        <f t="shared" si="91"/>
        <v>0</v>
      </c>
      <c r="L102" s="23">
        <f t="shared" si="91"/>
        <v>0</v>
      </c>
      <c r="M102" s="27"/>
    </row>
    <row r="103" spans="2:13" ht="24" hidden="1" x14ac:dyDescent="0.25">
      <c r="B103" s="25" t="s">
        <v>72</v>
      </c>
      <c r="C103" s="18" t="s">
        <v>240</v>
      </c>
      <c r="D103" s="22">
        <v>200</v>
      </c>
      <c r="E103" s="23">
        <f t="shared" ref="E103:L103" si="92">E104</f>
        <v>200</v>
      </c>
      <c r="F103" s="23">
        <f t="shared" si="92"/>
        <v>0</v>
      </c>
      <c r="G103" s="23">
        <f t="shared" si="92"/>
        <v>0</v>
      </c>
      <c r="H103" s="23">
        <f t="shared" si="92"/>
        <v>0</v>
      </c>
      <c r="I103" s="23">
        <f t="shared" si="92"/>
        <v>0</v>
      </c>
      <c r="J103" s="23">
        <f t="shared" si="92"/>
        <v>0</v>
      </c>
      <c r="K103" s="23">
        <f t="shared" si="92"/>
        <v>0</v>
      </c>
      <c r="L103" s="23">
        <f t="shared" si="92"/>
        <v>0</v>
      </c>
      <c r="M103" s="27"/>
    </row>
    <row r="104" spans="2:13" ht="24" hidden="1" x14ac:dyDescent="0.25">
      <c r="B104" s="25" t="s">
        <v>1</v>
      </c>
      <c r="C104" s="18" t="s">
        <v>240</v>
      </c>
      <c r="D104" s="22">
        <v>240</v>
      </c>
      <c r="E104" s="23">
        <v>200</v>
      </c>
      <c r="F104" s="23"/>
      <c r="G104" s="23">
        <v>0</v>
      </c>
      <c r="H104" s="23"/>
      <c r="I104" s="23">
        <f t="shared" ref="I104" si="93">G104+H104</f>
        <v>0</v>
      </c>
      <c r="J104" s="23">
        <v>0</v>
      </c>
      <c r="K104" s="23"/>
      <c r="L104" s="23">
        <f t="shared" ref="L104" si="94">J104+K104</f>
        <v>0</v>
      </c>
      <c r="M104" s="27"/>
    </row>
    <row r="105" spans="2:13" hidden="1" x14ac:dyDescent="0.25">
      <c r="B105" s="25" t="s">
        <v>14</v>
      </c>
      <c r="C105" s="18" t="s">
        <v>240</v>
      </c>
      <c r="D105" s="22">
        <v>500</v>
      </c>
      <c r="E105" s="23">
        <f t="shared" ref="E105:L105" si="95">E106</f>
        <v>0</v>
      </c>
      <c r="F105" s="23">
        <f t="shared" si="95"/>
        <v>0</v>
      </c>
      <c r="G105" s="23">
        <f t="shared" si="95"/>
        <v>0</v>
      </c>
      <c r="H105" s="23">
        <f t="shared" si="95"/>
        <v>0</v>
      </c>
      <c r="I105" s="23">
        <f t="shared" si="95"/>
        <v>0</v>
      </c>
      <c r="J105" s="23">
        <f t="shared" si="95"/>
        <v>0</v>
      </c>
      <c r="K105" s="23">
        <f t="shared" si="95"/>
        <v>0</v>
      </c>
      <c r="L105" s="23">
        <f t="shared" si="95"/>
        <v>0</v>
      </c>
      <c r="M105" s="27"/>
    </row>
    <row r="106" spans="2:13" hidden="1" x14ac:dyDescent="0.25">
      <c r="B106" s="25" t="s">
        <v>13</v>
      </c>
      <c r="C106" s="18" t="s">
        <v>240</v>
      </c>
      <c r="D106" s="22">
        <v>540</v>
      </c>
      <c r="E106" s="23"/>
      <c r="F106" s="23"/>
      <c r="G106" s="23"/>
      <c r="H106" s="23"/>
      <c r="I106" s="23">
        <f t="shared" ref="I106" si="96">G106+H106</f>
        <v>0</v>
      </c>
      <c r="J106" s="23"/>
      <c r="K106" s="23"/>
      <c r="L106" s="23">
        <f t="shared" ref="L106" si="97">J106+K106</f>
        <v>0</v>
      </c>
      <c r="M106" s="27"/>
    </row>
    <row r="107" spans="2:13" ht="24" hidden="1" x14ac:dyDescent="0.25">
      <c r="B107" s="24" t="s">
        <v>241</v>
      </c>
      <c r="C107" s="18" t="s">
        <v>242</v>
      </c>
      <c r="D107" s="22"/>
      <c r="E107" s="23">
        <f t="shared" ref="E107:L108" si="98">E108</f>
        <v>0</v>
      </c>
      <c r="F107" s="23">
        <f t="shared" si="98"/>
        <v>0</v>
      </c>
      <c r="G107" s="23">
        <f t="shared" si="98"/>
        <v>0</v>
      </c>
      <c r="H107" s="23">
        <f t="shared" si="98"/>
        <v>0</v>
      </c>
      <c r="I107" s="23">
        <f t="shared" si="98"/>
        <v>0</v>
      </c>
      <c r="J107" s="23">
        <f t="shared" si="98"/>
        <v>0</v>
      </c>
      <c r="K107" s="23">
        <f t="shared" si="98"/>
        <v>0</v>
      </c>
      <c r="L107" s="23">
        <f t="shared" si="98"/>
        <v>0</v>
      </c>
      <c r="M107" s="27"/>
    </row>
    <row r="108" spans="2:13" hidden="1" x14ac:dyDescent="0.25">
      <c r="B108" s="25" t="s">
        <v>14</v>
      </c>
      <c r="C108" s="18" t="s">
        <v>242</v>
      </c>
      <c r="D108" s="22">
        <v>500</v>
      </c>
      <c r="E108" s="23">
        <f t="shared" si="98"/>
        <v>0</v>
      </c>
      <c r="F108" s="23">
        <f t="shared" si="98"/>
        <v>0</v>
      </c>
      <c r="G108" s="23">
        <f t="shared" si="98"/>
        <v>0</v>
      </c>
      <c r="H108" s="23">
        <f t="shared" si="98"/>
        <v>0</v>
      </c>
      <c r="I108" s="23">
        <f t="shared" si="98"/>
        <v>0</v>
      </c>
      <c r="J108" s="23">
        <f t="shared" si="98"/>
        <v>0</v>
      </c>
      <c r="K108" s="23">
        <f t="shared" si="98"/>
        <v>0</v>
      </c>
      <c r="L108" s="23">
        <f t="shared" si="98"/>
        <v>0</v>
      </c>
    </row>
    <row r="109" spans="2:13" hidden="1" x14ac:dyDescent="0.25">
      <c r="B109" s="25" t="s">
        <v>13</v>
      </c>
      <c r="C109" s="18" t="s">
        <v>242</v>
      </c>
      <c r="D109" s="22">
        <v>540</v>
      </c>
      <c r="E109" s="23"/>
      <c r="F109" s="23"/>
      <c r="G109" s="23">
        <v>0</v>
      </c>
      <c r="H109" s="23"/>
      <c r="I109" s="23">
        <f t="shared" ref="I109" si="99">G109+H109</f>
        <v>0</v>
      </c>
      <c r="J109" s="23">
        <v>0</v>
      </c>
      <c r="K109" s="23"/>
      <c r="L109" s="23">
        <f t="shared" ref="L109" si="100">J109+K109</f>
        <v>0</v>
      </c>
    </row>
    <row r="110" spans="2:13" ht="36" hidden="1" customHeight="1" x14ac:dyDescent="0.25">
      <c r="B110" s="25" t="s">
        <v>59</v>
      </c>
      <c r="C110" s="18" t="s">
        <v>171</v>
      </c>
      <c r="D110" s="22"/>
      <c r="E110" s="23">
        <f t="shared" ref="E110:L111" si="101">E111</f>
        <v>12.7</v>
      </c>
      <c r="F110" s="23">
        <f t="shared" si="101"/>
        <v>0</v>
      </c>
      <c r="G110" s="23">
        <f t="shared" si="101"/>
        <v>0</v>
      </c>
      <c r="H110" s="23">
        <f t="shared" si="101"/>
        <v>0</v>
      </c>
      <c r="I110" s="23">
        <f t="shared" si="101"/>
        <v>0</v>
      </c>
      <c r="J110" s="23">
        <f t="shared" si="101"/>
        <v>0</v>
      </c>
      <c r="K110" s="23">
        <f t="shared" si="101"/>
        <v>0</v>
      </c>
      <c r="L110" s="23">
        <f t="shared" si="101"/>
        <v>0</v>
      </c>
      <c r="M110" s="27"/>
    </row>
    <row r="111" spans="2:13" hidden="1" x14ac:dyDescent="0.25">
      <c r="B111" s="24" t="s">
        <v>14</v>
      </c>
      <c r="C111" s="18" t="s">
        <v>171</v>
      </c>
      <c r="D111" s="22">
        <v>500</v>
      </c>
      <c r="E111" s="23">
        <f t="shared" si="101"/>
        <v>12.7</v>
      </c>
      <c r="F111" s="23">
        <f t="shared" si="101"/>
        <v>0</v>
      </c>
      <c r="G111" s="23">
        <f t="shared" si="101"/>
        <v>0</v>
      </c>
      <c r="H111" s="23">
        <f t="shared" si="101"/>
        <v>0</v>
      </c>
      <c r="I111" s="23">
        <f t="shared" si="101"/>
        <v>0</v>
      </c>
      <c r="J111" s="23">
        <f t="shared" si="101"/>
        <v>0</v>
      </c>
      <c r="K111" s="23">
        <f t="shared" si="101"/>
        <v>0</v>
      </c>
      <c r="L111" s="23">
        <f t="shared" si="101"/>
        <v>0</v>
      </c>
      <c r="M111" s="27"/>
    </row>
    <row r="112" spans="2:13" hidden="1" x14ac:dyDescent="0.25">
      <c r="B112" s="25" t="s">
        <v>13</v>
      </c>
      <c r="C112" s="18" t="s">
        <v>171</v>
      </c>
      <c r="D112" s="22">
        <v>540</v>
      </c>
      <c r="E112" s="23">
        <v>12.7</v>
      </c>
      <c r="F112" s="23"/>
      <c r="G112" s="23">
        <v>0</v>
      </c>
      <c r="H112" s="23"/>
      <c r="I112" s="23">
        <f t="shared" ref="I112" si="102">G112+H112</f>
        <v>0</v>
      </c>
      <c r="J112" s="23">
        <v>0</v>
      </c>
      <c r="K112" s="23"/>
      <c r="L112" s="23">
        <f t="shared" ref="L112" si="103">J112+K112</f>
        <v>0</v>
      </c>
      <c r="M112" s="27"/>
    </row>
    <row r="113" spans="2:13" ht="24" hidden="1" x14ac:dyDescent="0.25">
      <c r="B113" s="25" t="s">
        <v>45</v>
      </c>
      <c r="C113" s="18" t="s">
        <v>172</v>
      </c>
      <c r="D113" s="22"/>
      <c r="E113" s="23">
        <f t="shared" ref="E113:L118" si="104">E114</f>
        <v>200</v>
      </c>
      <c r="F113" s="23">
        <f t="shared" si="104"/>
        <v>0</v>
      </c>
      <c r="G113" s="23">
        <f t="shared" si="104"/>
        <v>0</v>
      </c>
      <c r="H113" s="23">
        <f t="shared" si="104"/>
        <v>0</v>
      </c>
      <c r="I113" s="23">
        <f t="shared" si="104"/>
        <v>0</v>
      </c>
      <c r="J113" s="23">
        <f t="shared" si="104"/>
        <v>87.3</v>
      </c>
      <c r="K113" s="23">
        <f t="shared" si="104"/>
        <v>0</v>
      </c>
      <c r="L113" s="23">
        <f t="shared" si="104"/>
        <v>87.3</v>
      </c>
      <c r="M113" s="27"/>
    </row>
    <row r="114" spans="2:13" ht="24" hidden="1" x14ac:dyDescent="0.25">
      <c r="B114" s="25" t="s">
        <v>72</v>
      </c>
      <c r="C114" s="18" t="s">
        <v>172</v>
      </c>
      <c r="D114" s="22">
        <v>200</v>
      </c>
      <c r="E114" s="23">
        <f t="shared" si="104"/>
        <v>200</v>
      </c>
      <c r="F114" s="23">
        <f t="shared" si="104"/>
        <v>0</v>
      </c>
      <c r="G114" s="23">
        <f t="shared" si="104"/>
        <v>0</v>
      </c>
      <c r="H114" s="23">
        <f t="shared" si="104"/>
        <v>0</v>
      </c>
      <c r="I114" s="23">
        <f t="shared" si="104"/>
        <v>0</v>
      </c>
      <c r="J114" s="23">
        <f t="shared" si="104"/>
        <v>87.3</v>
      </c>
      <c r="K114" s="23">
        <f t="shared" si="104"/>
        <v>0</v>
      </c>
      <c r="L114" s="23">
        <f t="shared" si="104"/>
        <v>87.3</v>
      </c>
      <c r="M114" s="27"/>
    </row>
    <row r="115" spans="2:13" ht="24" hidden="1" x14ac:dyDescent="0.25">
      <c r="B115" s="25" t="s">
        <v>1</v>
      </c>
      <c r="C115" s="18" t="s">
        <v>172</v>
      </c>
      <c r="D115" s="22">
        <v>240</v>
      </c>
      <c r="E115" s="23">
        <v>200</v>
      </c>
      <c r="F115" s="23"/>
      <c r="G115" s="23">
        <v>0</v>
      </c>
      <c r="H115" s="23"/>
      <c r="I115" s="23">
        <f t="shared" ref="I115" si="105">G115+H115</f>
        <v>0</v>
      </c>
      <c r="J115" s="23">
        <v>87.3</v>
      </c>
      <c r="K115" s="23"/>
      <c r="L115" s="23">
        <f t="shared" ref="L115" si="106">J115+K115</f>
        <v>87.3</v>
      </c>
      <c r="M115" s="27"/>
    </row>
    <row r="116" spans="2:13" hidden="1" x14ac:dyDescent="0.25">
      <c r="B116" s="25" t="s">
        <v>243</v>
      </c>
      <c r="C116" s="18" t="s">
        <v>244</v>
      </c>
      <c r="D116" s="22"/>
      <c r="E116" s="23">
        <f t="shared" si="104"/>
        <v>200</v>
      </c>
      <c r="F116" s="23">
        <f t="shared" si="104"/>
        <v>0</v>
      </c>
      <c r="G116" s="23">
        <f t="shared" si="104"/>
        <v>0</v>
      </c>
      <c r="H116" s="23">
        <f t="shared" si="104"/>
        <v>0</v>
      </c>
      <c r="I116" s="23">
        <f t="shared" si="104"/>
        <v>0</v>
      </c>
      <c r="J116" s="23">
        <f t="shared" si="104"/>
        <v>0</v>
      </c>
      <c r="K116" s="23">
        <f t="shared" si="104"/>
        <v>0</v>
      </c>
      <c r="L116" s="23">
        <f t="shared" si="104"/>
        <v>0</v>
      </c>
      <c r="M116" s="27"/>
    </row>
    <row r="117" spans="2:13" ht="24" hidden="1" x14ac:dyDescent="0.25">
      <c r="B117" s="25" t="s">
        <v>45</v>
      </c>
      <c r="C117" s="18" t="s">
        <v>245</v>
      </c>
      <c r="D117" s="22"/>
      <c r="E117" s="23">
        <f t="shared" si="104"/>
        <v>200</v>
      </c>
      <c r="F117" s="23">
        <f t="shared" si="104"/>
        <v>0</v>
      </c>
      <c r="G117" s="23">
        <f t="shared" si="104"/>
        <v>0</v>
      </c>
      <c r="H117" s="23">
        <f t="shared" si="104"/>
        <v>0</v>
      </c>
      <c r="I117" s="23">
        <f t="shared" si="104"/>
        <v>0</v>
      </c>
      <c r="J117" s="23">
        <f t="shared" si="104"/>
        <v>0</v>
      </c>
      <c r="K117" s="23">
        <f t="shared" si="104"/>
        <v>0</v>
      </c>
      <c r="L117" s="23">
        <f t="shared" si="104"/>
        <v>0</v>
      </c>
      <c r="M117" s="27"/>
    </row>
    <row r="118" spans="2:13" hidden="1" x14ac:dyDescent="0.25">
      <c r="B118" s="25" t="s">
        <v>8</v>
      </c>
      <c r="C118" s="18" t="s">
        <v>245</v>
      </c>
      <c r="D118" s="22">
        <v>800</v>
      </c>
      <c r="E118" s="23">
        <f t="shared" si="104"/>
        <v>200</v>
      </c>
      <c r="F118" s="23">
        <f t="shared" si="104"/>
        <v>0</v>
      </c>
      <c r="G118" s="23">
        <f t="shared" si="104"/>
        <v>0</v>
      </c>
      <c r="H118" s="23">
        <f t="shared" si="104"/>
        <v>0</v>
      </c>
      <c r="I118" s="23">
        <f t="shared" si="104"/>
        <v>0</v>
      </c>
      <c r="J118" s="23">
        <f t="shared" si="104"/>
        <v>0</v>
      </c>
      <c r="K118" s="23">
        <f t="shared" si="104"/>
        <v>0</v>
      </c>
      <c r="L118" s="23">
        <f t="shared" si="104"/>
        <v>0</v>
      </c>
      <c r="M118" s="27"/>
    </row>
    <row r="119" spans="2:13" ht="36" hidden="1" x14ac:dyDescent="0.25">
      <c r="B119" s="25" t="s">
        <v>73</v>
      </c>
      <c r="C119" s="18" t="s">
        <v>245</v>
      </c>
      <c r="D119" s="22">
        <v>810</v>
      </c>
      <c r="E119" s="23">
        <v>200</v>
      </c>
      <c r="F119" s="23"/>
      <c r="G119" s="23">
        <v>0</v>
      </c>
      <c r="H119" s="23"/>
      <c r="I119" s="23">
        <f t="shared" ref="I119" si="107">G119+H119</f>
        <v>0</v>
      </c>
      <c r="J119" s="23">
        <v>0</v>
      </c>
      <c r="K119" s="23"/>
      <c r="L119" s="23">
        <f t="shared" ref="L119" si="108">J119+K119</f>
        <v>0</v>
      </c>
      <c r="M119" s="27"/>
    </row>
    <row r="120" spans="2:13" ht="60" x14ac:dyDescent="0.25">
      <c r="B120" s="33" t="s">
        <v>92</v>
      </c>
      <c r="C120" s="18" t="s">
        <v>134</v>
      </c>
      <c r="D120" s="22" t="s">
        <v>10</v>
      </c>
      <c r="E120" s="23">
        <f t="shared" ref="E120:L120" si="109">E121+E143+E148</f>
        <v>287</v>
      </c>
      <c r="F120" s="23">
        <f t="shared" si="109"/>
        <v>0</v>
      </c>
      <c r="G120" s="23">
        <f t="shared" si="109"/>
        <v>537.5</v>
      </c>
      <c r="H120" s="23">
        <f t="shared" si="109"/>
        <v>0</v>
      </c>
      <c r="I120" s="23">
        <f t="shared" si="109"/>
        <v>537.5</v>
      </c>
      <c r="J120" s="23">
        <f t="shared" si="109"/>
        <v>607.5</v>
      </c>
      <c r="K120" s="23">
        <f t="shared" si="109"/>
        <v>0</v>
      </c>
      <c r="L120" s="23">
        <f t="shared" si="109"/>
        <v>607.5</v>
      </c>
      <c r="M120" s="27"/>
    </row>
    <row r="121" spans="2:13" x14ac:dyDescent="0.25">
      <c r="B121" s="24" t="s">
        <v>24</v>
      </c>
      <c r="C121" s="18" t="s">
        <v>135</v>
      </c>
      <c r="D121" s="22"/>
      <c r="E121" s="23">
        <f t="shared" ref="E121:L121" si="110">E122+E126+E133</f>
        <v>222</v>
      </c>
      <c r="F121" s="23">
        <f t="shared" si="110"/>
        <v>0</v>
      </c>
      <c r="G121" s="23">
        <f t="shared" si="110"/>
        <v>537.5</v>
      </c>
      <c r="H121" s="23">
        <f t="shared" si="110"/>
        <v>0</v>
      </c>
      <c r="I121" s="23">
        <f t="shared" si="110"/>
        <v>537.5</v>
      </c>
      <c r="J121" s="23">
        <f t="shared" si="110"/>
        <v>537.5</v>
      </c>
      <c r="K121" s="23">
        <f t="shared" si="110"/>
        <v>0</v>
      </c>
      <c r="L121" s="23">
        <f t="shared" si="110"/>
        <v>537.5</v>
      </c>
      <c r="M121" s="27"/>
    </row>
    <row r="122" spans="2:13" ht="24" x14ac:dyDescent="0.25">
      <c r="B122" s="24" t="s">
        <v>48</v>
      </c>
      <c r="C122" s="18" t="s">
        <v>136</v>
      </c>
      <c r="D122" s="22"/>
      <c r="E122" s="23">
        <f t="shared" ref="E122:L124" si="111">E123</f>
        <v>197</v>
      </c>
      <c r="F122" s="23">
        <f t="shared" si="111"/>
        <v>0</v>
      </c>
      <c r="G122" s="23">
        <f t="shared" si="111"/>
        <v>165</v>
      </c>
      <c r="H122" s="23">
        <f t="shared" si="111"/>
        <v>0</v>
      </c>
      <c r="I122" s="23">
        <f t="shared" si="111"/>
        <v>165</v>
      </c>
      <c r="J122" s="23">
        <f t="shared" si="111"/>
        <v>165</v>
      </c>
      <c r="K122" s="23">
        <f t="shared" si="111"/>
        <v>0</v>
      </c>
      <c r="L122" s="23">
        <f t="shared" si="111"/>
        <v>165</v>
      </c>
      <c r="M122" s="27"/>
    </row>
    <row r="123" spans="2:13" ht="72" x14ac:dyDescent="0.25">
      <c r="B123" s="33" t="s">
        <v>49</v>
      </c>
      <c r="C123" s="18" t="s">
        <v>137</v>
      </c>
      <c r="D123" s="22"/>
      <c r="E123" s="23">
        <f t="shared" si="111"/>
        <v>197</v>
      </c>
      <c r="F123" s="23">
        <f t="shared" si="111"/>
        <v>0</v>
      </c>
      <c r="G123" s="23">
        <f t="shared" si="111"/>
        <v>165</v>
      </c>
      <c r="H123" s="23">
        <f t="shared" si="111"/>
        <v>0</v>
      </c>
      <c r="I123" s="23">
        <f t="shared" si="111"/>
        <v>165</v>
      </c>
      <c r="J123" s="23">
        <f t="shared" si="111"/>
        <v>165</v>
      </c>
      <c r="K123" s="23">
        <f t="shared" si="111"/>
        <v>0</v>
      </c>
      <c r="L123" s="23">
        <f t="shared" si="111"/>
        <v>165</v>
      </c>
      <c r="M123" s="27"/>
    </row>
    <row r="124" spans="2:13" ht="24" x14ac:dyDescent="0.25">
      <c r="B124" s="25" t="s">
        <v>72</v>
      </c>
      <c r="C124" s="18" t="s">
        <v>137</v>
      </c>
      <c r="D124" s="22">
        <v>200</v>
      </c>
      <c r="E124" s="23">
        <f t="shared" si="111"/>
        <v>197</v>
      </c>
      <c r="F124" s="23">
        <f t="shared" si="111"/>
        <v>0</v>
      </c>
      <c r="G124" s="23">
        <f t="shared" si="111"/>
        <v>165</v>
      </c>
      <c r="H124" s="23">
        <f t="shared" si="111"/>
        <v>0</v>
      </c>
      <c r="I124" s="23">
        <f t="shared" si="111"/>
        <v>165</v>
      </c>
      <c r="J124" s="23">
        <f t="shared" si="111"/>
        <v>165</v>
      </c>
      <c r="K124" s="23">
        <f t="shared" si="111"/>
        <v>0</v>
      </c>
      <c r="L124" s="23">
        <f t="shared" si="111"/>
        <v>165</v>
      </c>
      <c r="M124" s="27"/>
    </row>
    <row r="125" spans="2:13" ht="24" x14ac:dyDescent="0.25">
      <c r="B125" s="25" t="s">
        <v>1</v>
      </c>
      <c r="C125" s="18" t="s">
        <v>137</v>
      </c>
      <c r="D125" s="22">
        <v>240</v>
      </c>
      <c r="E125" s="23">
        <v>197</v>
      </c>
      <c r="F125" s="23"/>
      <c r="G125" s="23">
        <v>165</v>
      </c>
      <c r="H125" s="23"/>
      <c r="I125" s="23">
        <f t="shared" ref="I125" si="112">G125+H125</f>
        <v>165</v>
      </c>
      <c r="J125" s="23">
        <v>165</v>
      </c>
      <c r="K125" s="23"/>
      <c r="L125" s="23">
        <f t="shared" ref="L125" si="113">J125+K125</f>
        <v>165</v>
      </c>
      <c r="M125" s="27"/>
    </row>
    <row r="126" spans="2:13" x14ac:dyDescent="0.25">
      <c r="B126" s="34" t="s">
        <v>47</v>
      </c>
      <c r="C126" s="18" t="s">
        <v>138</v>
      </c>
      <c r="D126" s="22"/>
      <c r="E126" s="23">
        <f t="shared" ref="E126:L126" si="114">E127+E130</f>
        <v>25</v>
      </c>
      <c r="F126" s="23">
        <f t="shared" si="114"/>
        <v>0</v>
      </c>
      <c r="G126" s="23">
        <f t="shared" si="114"/>
        <v>25</v>
      </c>
      <c r="H126" s="23">
        <f t="shared" si="114"/>
        <v>0</v>
      </c>
      <c r="I126" s="23">
        <f t="shared" si="114"/>
        <v>25</v>
      </c>
      <c r="J126" s="23">
        <f t="shared" si="114"/>
        <v>25</v>
      </c>
      <c r="K126" s="23">
        <f t="shared" si="114"/>
        <v>0</v>
      </c>
      <c r="L126" s="23">
        <f t="shared" si="114"/>
        <v>25</v>
      </c>
      <c r="M126" s="27"/>
    </row>
    <row r="127" spans="2:13" ht="24.75" x14ac:dyDescent="0.25">
      <c r="B127" s="34" t="s">
        <v>208</v>
      </c>
      <c r="C127" s="18" t="s">
        <v>139</v>
      </c>
      <c r="D127" s="22"/>
      <c r="E127" s="23">
        <f t="shared" ref="E127:L128" si="115">E128</f>
        <v>20</v>
      </c>
      <c r="F127" s="23">
        <f t="shared" si="115"/>
        <v>0</v>
      </c>
      <c r="G127" s="23">
        <f t="shared" si="115"/>
        <v>20</v>
      </c>
      <c r="H127" s="23">
        <f t="shared" si="115"/>
        <v>0</v>
      </c>
      <c r="I127" s="23">
        <f t="shared" si="115"/>
        <v>20</v>
      </c>
      <c r="J127" s="23">
        <f t="shared" si="115"/>
        <v>20</v>
      </c>
      <c r="K127" s="23">
        <f t="shared" si="115"/>
        <v>0</v>
      </c>
      <c r="L127" s="23">
        <f t="shared" si="115"/>
        <v>20</v>
      </c>
      <c r="M127" s="27"/>
    </row>
    <row r="128" spans="2:13" ht="24" x14ac:dyDescent="0.25">
      <c r="B128" s="25" t="s">
        <v>72</v>
      </c>
      <c r="C128" s="18" t="s">
        <v>139</v>
      </c>
      <c r="D128" s="22">
        <v>200</v>
      </c>
      <c r="E128" s="23">
        <f t="shared" si="115"/>
        <v>20</v>
      </c>
      <c r="F128" s="23">
        <f t="shared" si="115"/>
        <v>0</v>
      </c>
      <c r="G128" s="23">
        <f t="shared" si="115"/>
        <v>20</v>
      </c>
      <c r="H128" s="23">
        <f t="shared" si="115"/>
        <v>0</v>
      </c>
      <c r="I128" s="23">
        <f t="shared" si="115"/>
        <v>20</v>
      </c>
      <c r="J128" s="23">
        <f t="shared" si="115"/>
        <v>20</v>
      </c>
      <c r="K128" s="23">
        <f t="shared" si="115"/>
        <v>0</v>
      </c>
      <c r="L128" s="23">
        <f t="shared" si="115"/>
        <v>20</v>
      </c>
      <c r="M128" s="27"/>
    </row>
    <row r="129" spans="2:13" ht="24" x14ac:dyDescent="0.25">
      <c r="B129" s="25" t="s">
        <v>1</v>
      </c>
      <c r="C129" s="18" t="s">
        <v>139</v>
      </c>
      <c r="D129" s="22">
        <v>240</v>
      </c>
      <c r="E129" s="23">
        <v>20</v>
      </c>
      <c r="F129" s="23"/>
      <c r="G129" s="23">
        <v>20</v>
      </c>
      <c r="H129" s="23"/>
      <c r="I129" s="23">
        <f t="shared" ref="I129" si="116">G129+H129</f>
        <v>20</v>
      </c>
      <c r="J129" s="23">
        <v>20</v>
      </c>
      <c r="K129" s="23"/>
      <c r="L129" s="23">
        <f t="shared" ref="L129" si="117">J129+K129</f>
        <v>20</v>
      </c>
      <c r="M129" s="27"/>
    </row>
    <row r="130" spans="2:13" ht="24" x14ac:dyDescent="0.25">
      <c r="B130" s="25" t="s">
        <v>246</v>
      </c>
      <c r="C130" s="18" t="s">
        <v>140</v>
      </c>
      <c r="D130" s="22"/>
      <c r="E130" s="23">
        <f t="shared" ref="E130:L131" si="118">E131</f>
        <v>5</v>
      </c>
      <c r="F130" s="23">
        <f t="shared" si="118"/>
        <v>0</v>
      </c>
      <c r="G130" s="23">
        <f t="shared" si="118"/>
        <v>5</v>
      </c>
      <c r="H130" s="23">
        <f t="shared" si="118"/>
        <v>0</v>
      </c>
      <c r="I130" s="23">
        <f t="shared" si="118"/>
        <v>5</v>
      </c>
      <c r="J130" s="23">
        <f t="shared" si="118"/>
        <v>5</v>
      </c>
      <c r="K130" s="23">
        <f t="shared" si="118"/>
        <v>0</v>
      </c>
      <c r="L130" s="23">
        <f t="shared" si="118"/>
        <v>5</v>
      </c>
      <c r="M130" s="27"/>
    </row>
    <row r="131" spans="2:13" ht="24" x14ac:dyDescent="0.25">
      <c r="B131" s="25" t="s">
        <v>72</v>
      </c>
      <c r="C131" s="18" t="s">
        <v>140</v>
      </c>
      <c r="D131" s="22">
        <v>200</v>
      </c>
      <c r="E131" s="23">
        <f t="shared" si="118"/>
        <v>5</v>
      </c>
      <c r="F131" s="23">
        <f t="shared" si="118"/>
        <v>0</v>
      </c>
      <c r="G131" s="23">
        <f t="shared" si="118"/>
        <v>5</v>
      </c>
      <c r="H131" s="23">
        <f t="shared" si="118"/>
        <v>0</v>
      </c>
      <c r="I131" s="23">
        <f t="shared" si="118"/>
        <v>5</v>
      </c>
      <c r="J131" s="23">
        <f t="shared" si="118"/>
        <v>5</v>
      </c>
      <c r="K131" s="23">
        <f t="shared" si="118"/>
        <v>0</v>
      </c>
      <c r="L131" s="23">
        <f t="shared" si="118"/>
        <v>5</v>
      </c>
      <c r="M131" s="27"/>
    </row>
    <row r="132" spans="2:13" ht="24" x14ac:dyDescent="0.25">
      <c r="B132" s="25" t="s">
        <v>1</v>
      </c>
      <c r="C132" s="18" t="s">
        <v>140</v>
      </c>
      <c r="D132" s="22">
        <v>240</v>
      </c>
      <c r="E132" s="23">
        <v>5</v>
      </c>
      <c r="F132" s="23"/>
      <c r="G132" s="23">
        <v>5</v>
      </c>
      <c r="H132" s="23"/>
      <c r="I132" s="23">
        <f t="shared" ref="I132" si="119">G132+H132</f>
        <v>5</v>
      </c>
      <c r="J132" s="23">
        <v>5</v>
      </c>
      <c r="K132" s="23"/>
      <c r="L132" s="23">
        <f t="shared" ref="L132" si="120">J132+K132</f>
        <v>5</v>
      </c>
      <c r="M132" s="27"/>
    </row>
    <row r="133" spans="2:13" ht="24" x14ac:dyDescent="0.25">
      <c r="B133" s="25" t="s">
        <v>194</v>
      </c>
      <c r="C133" s="18" t="s">
        <v>195</v>
      </c>
      <c r="D133" s="22"/>
      <c r="E133" s="23">
        <f>E134+E137</f>
        <v>0</v>
      </c>
      <c r="F133" s="23">
        <f>F134+F137</f>
        <v>0</v>
      </c>
      <c r="G133" s="23">
        <f t="shared" ref="G133:L133" si="121">G134+G137+G140</f>
        <v>347.5</v>
      </c>
      <c r="H133" s="23">
        <f t="shared" si="121"/>
        <v>0</v>
      </c>
      <c r="I133" s="23">
        <f t="shared" si="121"/>
        <v>347.5</v>
      </c>
      <c r="J133" s="23">
        <f t="shared" si="121"/>
        <v>347.5</v>
      </c>
      <c r="K133" s="23">
        <f t="shared" si="121"/>
        <v>0</v>
      </c>
      <c r="L133" s="23">
        <f t="shared" si="121"/>
        <v>347.5</v>
      </c>
      <c r="M133" s="27"/>
    </row>
    <row r="134" spans="2:13" ht="24" hidden="1" x14ac:dyDescent="0.25">
      <c r="B134" s="25" t="s">
        <v>198</v>
      </c>
      <c r="C134" s="18" t="s">
        <v>196</v>
      </c>
      <c r="D134" s="22"/>
      <c r="E134" s="23">
        <f t="shared" ref="E134:L135" si="122">E135</f>
        <v>0</v>
      </c>
      <c r="F134" s="23">
        <f t="shared" si="122"/>
        <v>0</v>
      </c>
      <c r="G134" s="23">
        <f t="shared" si="122"/>
        <v>0</v>
      </c>
      <c r="H134" s="23">
        <f t="shared" si="122"/>
        <v>0</v>
      </c>
      <c r="I134" s="23">
        <f t="shared" si="122"/>
        <v>0</v>
      </c>
      <c r="J134" s="23">
        <f t="shared" si="122"/>
        <v>0</v>
      </c>
      <c r="K134" s="23">
        <f t="shared" si="122"/>
        <v>0</v>
      </c>
      <c r="L134" s="23">
        <f t="shared" si="122"/>
        <v>0</v>
      </c>
      <c r="M134" s="27"/>
    </row>
    <row r="135" spans="2:13" ht="24" hidden="1" x14ac:dyDescent="0.25">
      <c r="B135" s="25" t="s">
        <v>72</v>
      </c>
      <c r="C135" s="18" t="s">
        <v>196</v>
      </c>
      <c r="D135" s="22">
        <v>200</v>
      </c>
      <c r="E135" s="23">
        <f t="shared" si="122"/>
        <v>0</v>
      </c>
      <c r="F135" s="23">
        <f t="shared" si="122"/>
        <v>0</v>
      </c>
      <c r="G135" s="23">
        <f t="shared" si="122"/>
        <v>0</v>
      </c>
      <c r="H135" s="23">
        <f t="shared" si="122"/>
        <v>0</v>
      </c>
      <c r="I135" s="23">
        <f t="shared" si="122"/>
        <v>0</v>
      </c>
      <c r="J135" s="23">
        <f t="shared" si="122"/>
        <v>0</v>
      </c>
      <c r="K135" s="23">
        <f t="shared" si="122"/>
        <v>0</v>
      </c>
      <c r="L135" s="23">
        <f t="shared" si="122"/>
        <v>0</v>
      </c>
      <c r="M135" s="27"/>
    </row>
    <row r="136" spans="2:13" ht="24" hidden="1" x14ac:dyDescent="0.25">
      <c r="B136" s="25" t="s">
        <v>1</v>
      </c>
      <c r="C136" s="18" t="s">
        <v>196</v>
      </c>
      <c r="D136" s="22">
        <v>240</v>
      </c>
      <c r="E136" s="23">
        <v>0</v>
      </c>
      <c r="F136" s="23">
        <v>0</v>
      </c>
      <c r="G136" s="23">
        <v>0</v>
      </c>
      <c r="H136" s="23"/>
      <c r="I136" s="23">
        <f t="shared" ref="I136" si="123">G136+H136</f>
        <v>0</v>
      </c>
      <c r="J136" s="23">
        <v>0</v>
      </c>
      <c r="K136" s="23"/>
      <c r="L136" s="23">
        <f t="shared" ref="L136" si="124">J136+K136</f>
        <v>0</v>
      </c>
      <c r="M136" s="27"/>
    </row>
    <row r="137" spans="2:13" ht="28.5" customHeight="1" x14ac:dyDescent="0.25">
      <c r="B137" s="25" t="s">
        <v>194</v>
      </c>
      <c r="C137" s="18" t="s">
        <v>197</v>
      </c>
      <c r="D137" s="22"/>
      <c r="E137" s="23">
        <f t="shared" ref="E137:L138" si="125">E138</f>
        <v>0</v>
      </c>
      <c r="F137" s="23">
        <f t="shared" si="125"/>
        <v>0</v>
      </c>
      <c r="G137" s="23">
        <f t="shared" si="125"/>
        <v>347.5</v>
      </c>
      <c r="H137" s="23">
        <f t="shared" si="125"/>
        <v>0</v>
      </c>
      <c r="I137" s="23">
        <f t="shared" si="125"/>
        <v>347.5</v>
      </c>
      <c r="J137" s="23">
        <f t="shared" si="125"/>
        <v>347.5</v>
      </c>
      <c r="K137" s="23">
        <f t="shared" si="125"/>
        <v>0</v>
      </c>
      <c r="L137" s="23">
        <f t="shared" si="125"/>
        <v>347.5</v>
      </c>
      <c r="M137" s="27"/>
    </row>
    <row r="138" spans="2:13" ht="24" x14ac:dyDescent="0.25">
      <c r="B138" s="25" t="s">
        <v>72</v>
      </c>
      <c r="C138" s="18" t="s">
        <v>197</v>
      </c>
      <c r="D138" s="22">
        <v>200</v>
      </c>
      <c r="E138" s="23">
        <f t="shared" si="125"/>
        <v>0</v>
      </c>
      <c r="F138" s="23">
        <f t="shared" si="125"/>
        <v>0</v>
      </c>
      <c r="G138" s="23">
        <f t="shared" si="125"/>
        <v>347.5</v>
      </c>
      <c r="H138" s="23">
        <f t="shared" si="125"/>
        <v>0</v>
      </c>
      <c r="I138" s="23">
        <f t="shared" si="125"/>
        <v>347.5</v>
      </c>
      <c r="J138" s="23">
        <f t="shared" si="125"/>
        <v>347.5</v>
      </c>
      <c r="K138" s="23">
        <f t="shared" si="125"/>
        <v>0</v>
      </c>
      <c r="L138" s="23">
        <f t="shared" si="125"/>
        <v>347.5</v>
      </c>
      <c r="M138" s="27"/>
    </row>
    <row r="139" spans="2:13" ht="24" x14ac:dyDescent="0.25">
      <c r="B139" s="25" t="s">
        <v>1</v>
      </c>
      <c r="C139" s="18" t="s">
        <v>197</v>
      </c>
      <c r="D139" s="22">
        <v>240</v>
      </c>
      <c r="E139" s="23">
        <v>0</v>
      </c>
      <c r="F139" s="23">
        <v>0</v>
      </c>
      <c r="G139" s="23">
        <v>347.5</v>
      </c>
      <c r="H139" s="23"/>
      <c r="I139" s="23">
        <f t="shared" ref="I139" si="126">G139+H139</f>
        <v>347.5</v>
      </c>
      <c r="J139" s="23">
        <v>347.5</v>
      </c>
      <c r="K139" s="23"/>
      <c r="L139" s="23">
        <f t="shared" ref="L139" si="127">J139+K139</f>
        <v>347.5</v>
      </c>
      <c r="M139" s="27"/>
    </row>
    <row r="140" spans="2:13" ht="24" hidden="1" x14ac:dyDescent="0.25">
      <c r="B140" s="25" t="s">
        <v>45</v>
      </c>
      <c r="C140" s="18" t="s">
        <v>247</v>
      </c>
      <c r="D140" s="22"/>
      <c r="E140" s="23">
        <f t="shared" ref="E140:L141" si="128">E141</f>
        <v>0</v>
      </c>
      <c r="F140" s="23">
        <f t="shared" si="128"/>
        <v>0</v>
      </c>
      <c r="G140" s="23">
        <f t="shared" si="128"/>
        <v>0</v>
      </c>
      <c r="H140" s="23">
        <f t="shared" si="128"/>
        <v>0</v>
      </c>
      <c r="I140" s="23">
        <f t="shared" si="128"/>
        <v>0</v>
      </c>
      <c r="J140" s="23">
        <f t="shared" si="128"/>
        <v>0</v>
      </c>
      <c r="K140" s="23">
        <f t="shared" si="128"/>
        <v>0</v>
      </c>
      <c r="L140" s="23">
        <f t="shared" si="128"/>
        <v>0</v>
      </c>
      <c r="M140" s="27"/>
    </row>
    <row r="141" spans="2:13" ht="24" hidden="1" x14ac:dyDescent="0.25">
      <c r="B141" s="25" t="s">
        <v>72</v>
      </c>
      <c r="C141" s="18" t="s">
        <v>196</v>
      </c>
      <c r="D141" s="22">
        <v>200</v>
      </c>
      <c r="E141" s="23">
        <f t="shared" si="128"/>
        <v>0</v>
      </c>
      <c r="F141" s="23">
        <f t="shared" si="128"/>
        <v>0</v>
      </c>
      <c r="G141" s="23">
        <f t="shared" si="128"/>
        <v>0</v>
      </c>
      <c r="H141" s="23">
        <f t="shared" si="128"/>
        <v>0</v>
      </c>
      <c r="I141" s="23">
        <f t="shared" si="128"/>
        <v>0</v>
      </c>
      <c r="J141" s="23">
        <f t="shared" si="128"/>
        <v>0</v>
      </c>
      <c r="K141" s="23">
        <f t="shared" si="128"/>
        <v>0</v>
      </c>
      <c r="L141" s="23">
        <f t="shared" si="128"/>
        <v>0</v>
      </c>
      <c r="M141" s="27"/>
    </row>
    <row r="142" spans="2:13" ht="24" hidden="1" x14ac:dyDescent="0.25">
      <c r="B142" s="25" t="s">
        <v>1</v>
      </c>
      <c r="C142" s="18" t="s">
        <v>196</v>
      </c>
      <c r="D142" s="22">
        <v>240</v>
      </c>
      <c r="E142" s="23">
        <v>0</v>
      </c>
      <c r="F142" s="23">
        <v>0</v>
      </c>
      <c r="G142" s="23">
        <v>0</v>
      </c>
      <c r="H142" s="23"/>
      <c r="I142" s="23">
        <f t="shared" ref="I142" si="129">G142+H142</f>
        <v>0</v>
      </c>
      <c r="J142" s="23">
        <v>0</v>
      </c>
      <c r="K142" s="23"/>
      <c r="L142" s="23">
        <f t="shared" ref="L142" si="130">J142+K142</f>
        <v>0</v>
      </c>
      <c r="M142" s="27"/>
    </row>
    <row r="143" spans="2:13" hidden="1" x14ac:dyDescent="0.25">
      <c r="B143" s="24" t="s">
        <v>16</v>
      </c>
      <c r="C143" s="18" t="s">
        <v>141</v>
      </c>
      <c r="D143" s="22"/>
      <c r="E143" s="23">
        <f t="shared" ref="E143:L146" si="131">E144</f>
        <v>35</v>
      </c>
      <c r="F143" s="23">
        <f t="shared" si="131"/>
        <v>0</v>
      </c>
      <c r="G143" s="23">
        <f t="shared" si="131"/>
        <v>0</v>
      </c>
      <c r="H143" s="23">
        <f t="shared" si="131"/>
        <v>0</v>
      </c>
      <c r="I143" s="23">
        <f t="shared" si="131"/>
        <v>0</v>
      </c>
      <c r="J143" s="23">
        <f t="shared" si="131"/>
        <v>35</v>
      </c>
      <c r="K143" s="23">
        <f t="shared" si="131"/>
        <v>0</v>
      </c>
      <c r="L143" s="23">
        <f t="shared" si="131"/>
        <v>35</v>
      </c>
      <c r="M143" s="27"/>
    </row>
    <row r="144" spans="2:13" ht="24" hidden="1" x14ac:dyDescent="0.25">
      <c r="B144" s="24" t="s">
        <v>52</v>
      </c>
      <c r="C144" s="18" t="s">
        <v>142</v>
      </c>
      <c r="D144" s="22"/>
      <c r="E144" s="23">
        <f t="shared" si="131"/>
        <v>35</v>
      </c>
      <c r="F144" s="23">
        <f t="shared" si="131"/>
        <v>0</v>
      </c>
      <c r="G144" s="23">
        <f t="shared" si="131"/>
        <v>0</v>
      </c>
      <c r="H144" s="23">
        <f t="shared" si="131"/>
        <v>0</v>
      </c>
      <c r="I144" s="23">
        <f t="shared" si="131"/>
        <v>0</v>
      </c>
      <c r="J144" s="23">
        <f t="shared" si="131"/>
        <v>35</v>
      </c>
      <c r="K144" s="23">
        <f t="shared" si="131"/>
        <v>0</v>
      </c>
      <c r="L144" s="23">
        <f t="shared" si="131"/>
        <v>35</v>
      </c>
      <c r="M144" s="27"/>
    </row>
    <row r="145" spans="2:13" ht="24" hidden="1" x14ac:dyDescent="0.25">
      <c r="B145" s="24" t="s">
        <v>45</v>
      </c>
      <c r="C145" s="18" t="s">
        <v>143</v>
      </c>
      <c r="D145" s="22"/>
      <c r="E145" s="23">
        <f t="shared" si="131"/>
        <v>35</v>
      </c>
      <c r="F145" s="23">
        <f t="shared" si="131"/>
        <v>0</v>
      </c>
      <c r="G145" s="23">
        <f t="shared" si="131"/>
        <v>0</v>
      </c>
      <c r="H145" s="23">
        <f t="shared" si="131"/>
        <v>0</v>
      </c>
      <c r="I145" s="23">
        <f t="shared" si="131"/>
        <v>0</v>
      </c>
      <c r="J145" s="23">
        <f t="shared" si="131"/>
        <v>35</v>
      </c>
      <c r="K145" s="23">
        <f t="shared" si="131"/>
        <v>0</v>
      </c>
      <c r="L145" s="23">
        <f t="shared" si="131"/>
        <v>35</v>
      </c>
      <c r="M145" s="27"/>
    </row>
    <row r="146" spans="2:13" ht="24" hidden="1" x14ac:dyDescent="0.25">
      <c r="B146" s="25" t="s">
        <v>72</v>
      </c>
      <c r="C146" s="18" t="s">
        <v>143</v>
      </c>
      <c r="D146" s="22">
        <v>200</v>
      </c>
      <c r="E146" s="23">
        <f t="shared" si="131"/>
        <v>35</v>
      </c>
      <c r="F146" s="23">
        <f t="shared" si="131"/>
        <v>0</v>
      </c>
      <c r="G146" s="23">
        <f t="shared" si="131"/>
        <v>0</v>
      </c>
      <c r="H146" s="23">
        <f t="shared" si="131"/>
        <v>0</v>
      </c>
      <c r="I146" s="23">
        <f t="shared" si="131"/>
        <v>0</v>
      </c>
      <c r="J146" s="23">
        <f t="shared" si="131"/>
        <v>35</v>
      </c>
      <c r="K146" s="23">
        <f t="shared" si="131"/>
        <v>0</v>
      </c>
      <c r="L146" s="23">
        <f t="shared" si="131"/>
        <v>35</v>
      </c>
      <c r="M146" s="27"/>
    </row>
    <row r="147" spans="2:13" ht="24" hidden="1" x14ac:dyDescent="0.25">
      <c r="B147" s="25" t="s">
        <v>1</v>
      </c>
      <c r="C147" s="18" t="s">
        <v>143</v>
      </c>
      <c r="D147" s="22">
        <v>240</v>
      </c>
      <c r="E147" s="23">
        <v>35</v>
      </c>
      <c r="F147" s="23"/>
      <c r="G147" s="23">
        <v>0</v>
      </c>
      <c r="H147" s="23"/>
      <c r="I147" s="23">
        <f t="shared" ref="I147" si="132">G147+H147</f>
        <v>0</v>
      </c>
      <c r="J147" s="23">
        <v>35</v>
      </c>
      <c r="K147" s="23"/>
      <c r="L147" s="23">
        <f t="shared" ref="L147" si="133">J147+K147</f>
        <v>35</v>
      </c>
      <c r="M147" s="27"/>
    </row>
    <row r="148" spans="2:13" ht="24" hidden="1" x14ac:dyDescent="0.25">
      <c r="B148" s="24" t="s">
        <v>23</v>
      </c>
      <c r="C148" s="18" t="s">
        <v>144</v>
      </c>
      <c r="D148" s="22" t="s">
        <v>10</v>
      </c>
      <c r="E148" s="23">
        <f t="shared" ref="E148:L151" si="134">E149</f>
        <v>30</v>
      </c>
      <c r="F148" s="23">
        <f t="shared" si="134"/>
        <v>0</v>
      </c>
      <c r="G148" s="23">
        <f t="shared" si="134"/>
        <v>0</v>
      </c>
      <c r="H148" s="23">
        <f t="shared" si="134"/>
        <v>0</v>
      </c>
      <c r="I148" s="23">
        <f t="shared" si="134"/>
        <v>0</v>
      </c>
      <c r="J148" s="23">
        <f t="shared" si="134"/>
        <v>35</v>
      </c>
      <c r="K148" s="23">
        <f t="shared" si="134"/>
        <v>0</v>
      </c>
      <c r="L148" s="23">
        <f t="shared" si="134"/>
        <v>35</v>
      </c>
      <c r="M148" s="27"/>
    </row>
    <row r="149" spans="2:13" ht="24" hidden="1" x14ac:dyDescent="0.25">
      <c r="B149" s="24" t="s">
        <v>50</v>
      </c>
      <c r="C149" s="18" t="s">
        <v>145</v>
      </c>
      <c r="D149" s="22"/>
      <c r="E149" s="23">
        <f t="shared" si="134"/>
        <v>30</v>
      </c>
      <c r="F149" s="23">
        <f t="shared" si="134"/>
        <v>0</v>
      </c>
      <c r="G149" s="23">
        <f t="shared" si="134"/>
        <v>0</v>
      </c>
      <c r="H149" s="23">
        <f t="shared" si="134"/>
        <v>0</v>
      </c>
      <c r="I149" s="23">
        <f t="shared" si="134"/>
        <v>0</v>
      </c>
      <c r="J149" s="23">
        <f t="shared" si="134"/>
        <v>35</v>
      </c>
      <c r="K149" s="23">
        <f t="shared" si="134"/>
        <v>0</v>
      </c>
      <c r="L149" s="23">
        <f t="shared" si="134"/>
        <v>35</v>
      </c>
      <c r="M149" s="27"/>
    </row>
    <row r="150" spans="2:13" ht="24" hidden="1" x14ac:dyDescent="0.25">
      <c r="B150" s="24" t="s">
        <v>51</v>
      </c>
      <c r="C150" s="18" t="s">
        <v>146</v>
      </c>
      <c r="D150" s="22"/>
      <c r="E150" s="23">
        <f t="shared" si="134"/>
        <v>30</v>
      </c>
      <c r="F150" s="23">
        <f t="shared" si="134"/>
        <v>0</v>
      </c>
      <c r="G150" s="23">
        <f t="shared" si="134"/>
        <v>0</v>
      </c>
      <c r="H150" s="23">
        <f t="shared" si="134"/>
        <v>0</v>
      </c>
      <c r="I150" s="23">
        <f t="shared" si="134"/>
        <v>0</v>
      </c>
      <c r="J150" s="23">
        <f t="shared" si="134"/>
        <v>35</v>
      </c>
      <c r="K150" s="23">
        <f t="shared" si="134"/>
        <v>0</v>
      </c>
      <c r="L150" s="23">
        <f t="shared" si="134"/>
        <v>35</v>
      </c>
      <c r="M150" s="27"/>
    </row>
    <row r="151" spans="2:13" ht="24" hidden="1" x14ac:dyDescent="0.25">
      <c r="B151" s="25" t="s">
        <v>72</v>
      </c>
      <c r="C151" s="18" t="s">
        <v>146</v>
      </c>
      <c r="D151" s="22">
        <v>200</v>
      </c>
      <c r="E151" s="23">
        <f t="shared" si="134"/>
        <v>30</v>
      </c>
      <c r="F151" s="23">
        <f t="shared" si="134"/>
        <v>0</v>
      </c>
      <c r="G151" s="23">
        <f t="shared" si="134"/>
        <v>0</v>
      </c>
      <c r="H151" s="23">
        <f t="shared" si="134"/>
        <v>0</v>
      </c>
      <c r="I151" s="23">
        <f t="shared" si="134"/>
        <v>0</v>
      </c>
      <c r="J151" s="23">
        <f t="shared" si="134"/>
        <v>35</v>
      </c>
      <c r="K151" s="23">
        <f t="shared" si="134"/>
        <v>0</v>
      </c>
      <c r="L151" s="23">
        <f t="shared" si="134"/>
        <v>35</v>
      </c>
      <c r="M151" s="27"/>
    </row>
    <row r="152" spans="2:13" ht="24" hidden="1" x14ac:dyDescent="0.25">
      <c r="B152" s="25" t="s">
        <v>1</v>
      </c>
      <c r="C152" s="18" t="s">
        <v>146</v>
      </c>
      <c r="D152" s="22">
        <v>240</v>
      </c>
      <c r="E152" s="23">
        <v>30</v>
      </c>
      <c r="F152" s="23"/>
      <c r="G152" s="23">
        <v>0</v>
      </c>
      <c r="H152" s="23"/>
      <c r="I152" s="23">
        <f t="shared" ref="I152" si="135">G152+H152</f>
        <v>0</v>
      </c>
      <c r="J152" s="23">
        <v>35</v>
      </c>
      <c r="K152" s="23"/>
      <c r="L152" s="23">
        <f t="shared" ref="L152" si="136">J152+K152</f>
        <v>35</v>
      </c>
      <c r="M152" s="27"/>
    </row>
    <row r="153" spans="2:13" ht="36" x14ac:dyDescent="0.25">
      <c r="B153" s="30" t="s">
        <v>93</v>
      </c>
      <c r="C153" s="18" t="s">
        <v>147</v>
      </c>
      <c r="D153" s="22" t="s">
        <v>10</v>
      </c>
      <c r="E153" s="23">
        <f t="shared" ref="E153:L153" si="137">E154</f>
        <v>100</v>
      </c>
      <c r="F153" s="23">
        <f t="shared" si="137"/>
        <v>50</v>
      </c>
      <c r="G153" s="23">
        <f t="shared" si="137"/>
        <v>170</v>
      </c>
      <c r="H153" s="23">
        <f t="shared" si="137"/>
        <v>0</v>
      </c>
      <c r="I153" s="23">
        <f t="shared" si="137"/>
        <v>170</v>
      </c>
      <c r="J153" s="23">
        <f t="shared" si="137"/>
        <v>70</v>
      </c>
      <c r="K153" s="23">
        <f t="shared" si="137"/>
        <v>0</v>
      </c>
      <c r="L153" s="23">
        <f t="shared" si="137"/>
        <v>70</v>
      </c>
      <c r="M153" s="27"/>
    </row>
    <row r="154" spans="2:13" ht="24" x14ac:dyDescent="0.25">
      <c r="B154" s="24" t="s">
        <v>53</v>
      </c>
      <c r="C154" s="18" t="s">
        <v>149</v>
      </c>
      <c r="D154" s="22" t="s">
        <v>10</v>
      </c>
      <c r="E154" s="23">
        <f t="shared" ref="E154:L154" si="138">E155+E161</f>
        <v>100</v>
      </c>
      <c r="F154" s="23">
        <f t="shared" si="138"/>
        <v>50</v>
      </c>
      <c r="G154" s="23">
        <f t="shared" si="138"/>
        <v>170</v>
      </c>
      <c r="H154" s="23">
        <f t="shared" si="138"/>
        <v>0</v>
      </c>
      <c r="I154" s="23">
        <f t="shared" si="138"/>
        <v>170</v>
      </c>
      <c r="J154" s="23">
        <f t="shared" si="138"/>
        <v>70</v>
      </c>
      <c r="K154" s="23">
        <f t="shared" si="138"/>
        <v>0</v>
      </c>
      <c r="L154" s="23">
        <f t="shared" si="138"/>
        <v>70</v>
      </c>
      <c r="M154" s="27"/>
    </row>
    <row r="155" spans="2:13" ht="24" x14ac:dyDescent="0.25">
      <c r="B155" s="24" t="s">
        <v>76</v>
      </c>
      <c r="C155" s="18" t="s">
        <v>150</v>
      </c>
      <c r="D155" s="22"/>
      <c r="E155" s="23">
        <f t="shared" ref="E155:L155" si="139">E156</f>
        <v>50</v>
      </c>
      <c r="F155" s="23">
        <f t="shared" si="139"/>
        <v>0</v>
      </c>
      <c r="G155" s="23">
        <f t="shared" si="139"/>
        <v>50</v>
      </c>
      <c r="H155" s="23">
        <f t="shared" si="139"/>
        <v>0</v>
      </c>
      <c r="I155" s="23">
        <f t="shared" si="139"/>
        <v>50</v>
      </c>
      <c r="J155" s="23">
        <f t="shared" si="139"/>
        <v>50</v>
      </c>
      <c r="K155" s="23">
        <f t="shared" si="139"/>
        <v>0</v>
      </c>
      <c r="L155" s="23">
        <f t="shared" si="139"/>
        <v>50</v>
      </c>
      <c r="M155" s="27"/>
    </row>
    <row r="156" spans="2:13" x14ac:dyDescent="0.25">
      <c r="B156" s="24" t="s">
        <v>248</v>
      </c>
      <c r="C156" s="18" t="s">
        <v>204</v>
      </c>
      <c r="D156" s="22" t="s">
        <v>10</v>
      </c>
      <c r="E156" s="23">
        <f t="shared" ref="E156:L156" si="140">E157+E159</f>
        <v>50</v>
      </c>
      <c r="F156" s="23">
        <f t="shared" si="140"/>
        <v>0</v>
      </c>
      <c r="G156" s="23">
        <f t="shared" si="140"/>
        <v>50</v>
      </c>
      <c r="H156" s="23">
        <f t="shared" si="140"/>
        <v>0</v>
      </c>
      <c r="I156" s="23">
        <f t="shared" si="140"/>
        <v>50</v>
      </c>
      <c r="J156" s="23">
        <f t="shared" si="140"/>
        <v>50</v>
      </c>
      <c r="K156" s="23">
        <f t="shared" si="140"/>
        <v>0</v>
      </c>
      <c r="L156" s="23">
        <f t="shared" si="140"/>
        <v>50</v>
      </c>
      <c r="M156" s="27"/>
    </row>
    <row r="157" spans="2:13" x14ac:dyDescent="0.25">
      <c r="B157" s="25" t="s">
        <v>8</v>
      </c>
      <c r="C157" s="18" t="s">
        <v>204</v>
      </c>
      <c r="D157" s="22" t="s">
        <v>22</v>
      </c>
      <c r="E157" s="23">
        <f t="shared" ref="E157:L157" si="141">E158</f>
        <v>50</v>
      </c>
      <c r="F157" s="23">
        <f t="shared" si="141"/>
        <v>0</v>
      </c>
      <c r="G157" s="23">
        <f t="shared" si="141"/>
        <v>50</v>
      </c>
      <c r="H157" s="23">
        <f t="shared" si="141"/>
        <v>0</v>
      </c>
      <c r="I157" s="23">
        <f t="shared" si="141"/>
        <v>50</v>
      </c>
      <c r="J157" s="23">
        <f t="shared" si="141"/>
        <v>50</v>
      </c>
      <c r="K157" s="23">
        <f t="shared" si="141"/>
        <v>0</v>
      </c>
      <c r="L157" s="23">
        <f t="shared" si="141"/>
        <v>50</v>
      </c>
      <c r="M157" s="27"/>
    </row>
    <row r="158" spans="2:13" x14ac:dyDescent="0.25">
      <c r="B158" s="25" t="s">
        <v>21</v>
      </c>
      <c r="C158" s="18" t="s">
        <v>204</v>
      </c>
      <c r="D158" s="22" t="s">
        <v>20</v>
      </c>
      <c r="E158" s="23">
        <v>50</v>
      </c>
      <c r="F158" s="23"/>
      <c r="G158" s="23">
        <v>50</v>
      </c>
      <c r="H158" s="23"/>
      <c r="I158" s="23">
        <f t="shared" ref="I158" si="142">G158+H158</f>
        <v>50</v>
      </c>
      <c r="J158" s="23">
        <v>50</v>
      </c>
      <c r="K158" s="23"/>
      <c r="L158" s="23">
        <f t="shared" ref="L158" si="143">J158+K158</f>
        <v>50</v>
      </c>
      <c r="M158" s="27"/>
    </row>
    <row r="159" spans="2:13" hidden="1" x14ac:dyDescent="0.25">
      <c r="B159" s="25" t="s">
        <v>15</v>
      </c>
      <c r="C159" s="18" t="s">
        <v>151</v>
      </c>
      <c r="D159" s="22">
        <v>300</v>
      </c>
      <c r="E159" s="26">
        <f t="shared" ref="E159:L159" si="144">E160</f>
        <v>0</v>
      </c>
      <c r="F159" s="26">
        <f t="shared" si="144"/>
        <v>0</v>
      </c>
      <c r="G159" s="26">
        <f t="shared" si="144"/>
        <v>0</v>
      </c>
      <c r="H159" s="26">
        <f t="shared" si="144"/>
        <v>0</v>
      </c>
      <c r="I159" s="26">
        <f t="shared" si="144"/>
        <v>0</v>
      </c>
      <c r="J159" s="26">
        <f t="shared" si="144"/>
        <v>0</v>
      </c>
      <c r="K159" s="26">
        <f t="shared" si="144"/>
        <v>0</v>
      </c>
      <c r="L159" s="26">
        <f t="shared" si="144"/>
        <v>0</v>
      </c>
      <c r="M159" s="27"/>
    </row>
    <row r="160" spans="2:13" x14ac:dyDescent="0.25">
      <c r="B160" s="25" t="s">
        <v>83</v>
      </c>
      <c r="C160" s="18" t="s">
        <v>151</v>
      </c>
      <c r="D160" s="22">
        <v>360</v>
      </c>
      <c r="E160" s="26"/>
      <c r="F160" s="26"/>
      <c r="G160" s="26"/>
      <c r="H160" s="26"/>
      <c r="I160" s="26"/>
      <c r="J160" s="26"/>
      <c r="K160" s="26"/>
      <c r="L160" s="26"/>
      <c r="M160" s="27"/>
    </row>
    <row r="161" spans="2:13" ht="24" x14ac:dyDescent="0.25">
      <c r="B161" s="25" t="s">
        <v>54</v>
      </c>
      <c r="C161" s="18" t="s">
        <v>148</v>
      </c>
      <c r="D161" s="22"/>
      <c r="E161" s="23">
        <f t="shared" ref="E161:L163" si="145">E162</f>
        <v>50</v>
      </c>
      <c r="F161" s="23">
        <f t="shared" si="145"/>
        <v>50</v>
      </c>
      <c r="G161" s="23">
        <f t="shared" si="145"/>
        <v>120</v>
      </c>
      <c r="H161" s="23">
        <f t="shared" si="145"/>
        <v>0</v>
      </c>
      <c r="I161" s="23">
        <f t="shared" si="145"/>
        <v>120</v>
      </c>
      <c r="J161" s="23">
        <f t="shared" si="145"/>
        <v>20</v>
      </c>
      <c r="K161" s="23">
        <f t="shared" si="145"/>
        <v>0</v>
      </c>
      <c r="L161" s="23">
        <f t="shared" si="145"/>
        <v>20</v>
      </c>
      <c r="M161" s="27"/>
    </row>
    <row r="162" spans="2:13" ht="22.5" customHeight="1" x14ac:dyDescent="0.25">
      <c r="B162" s="25" t="s">
        <v>77</v>
      </c>
      <c r="C162" s="18" t="s">
        <v>249</v>
      </c>
      <c r="D162" s="22"/>
      <c r="E162" s="23">
        <f t="shared" si="145"/>
        <v>50</v>
      </c>
      <c r="F162" s="23">
        <f t="shared" si="145"/>
        <v>50</v>
      </c>
      <c r="G162" s="23">
        <f t="shared" si="145"/>
        <v>120</v>
      </c>
      <c r="H162" s="23">
        <f t="shared" si="145"/>
        <v>0</v>
      </c>
      <c r="I162" s="23">
        <f t="shared" si="145"/>
        <v>120</v>
      </c>
      <c r="J162" s="23">
        <f t="shared" si="145"/>
        <v>20</v>
      </c>
      <c r="K162" s="23">
        <f t="shared" si="145"/>
        <v>0</v>
      </c>
      <c r="L162" s="23">
        <f t="shared" si="145"/>
        <v>20</v>
      </c>
      <c r="M162" s="27"/>
    </row>
    <row r="163" spans="2:13" ht="24" x14ac:dyDescent="0.25">
      <c r="B163" s="25" t="s">
        <v>72</v>
      </c>
      <c r="C163" s="18" t="s">
        <v>249</v>
      </c>
      <c r="D163" s="22">
        <v>200</v>
      </c>
      <c r="E163" s="23">
        <f t="shared" si="145"/>
        <v>50</v>
      </c>
      <c r="F163" s="23">
        <f t="shared" si="145"/>
        <v>50</v>
      </c>
      <c r="G163" s="23">
        <f t="shared" si="145"/>
        <v>120</v>
      </c>
      <c r="H163" s="23">
        <f t="shared" si="145"/>
        <v>0</v>
      </c>
      <c r="I163" s="23">
        <f t="shared" si="145"/>
        <v>120</v>
      </c>
      <c r="J163" s="23">
        <f t="shared" si="145"/>
        <v>20</v>
      </c>
      <c r="K163" s="23">
        <f t="shared" si="145"/>
        <v>0</v>
      </c>
      <c r="L163" s="23">
        <f t="shared" si="145"/>
        <v>20</v>
      </c>
      <c r="M163" s="27"/>
    </row>
    <row r="164" spans="2:13" ht="24" x14ac:dyDescent="0.25">
      <c r="B164" s="25" t="s">
        <v>1</v>
      </c>
      <c r="C164" s="18" t="s">
        <v>249</v>
      </c>
      <c r="D164" s="22">
        <v>240</v>
      </c>
      <c r="E164" s="23">
        <v>50</v>
      </c>
      <c r="F164" s="23">
        <v>50</v>
      </c>
      <c r="G164" s="23">
        <v>120</v>
      </c>
      <c r="H164" s="23"/>
      <c r="I164" s="23">
        <f t="shared" ref="I164" si="146">G164+H164</f>
        <v>120</v>
      </c>
      <c r="J164" s="23">
        <v>20</v>
      </c>
      <c r="K164" s="23"/>
      <c r="L164" s="23">
        <f t="shared" ref="L164" si="147">J164+K164</f>
        <v>20</v>
      </c>
      <c r="M164" s="27"/>
    </row>
    <row r="165" spans="2:13" ht="24" x14ac:dyDescent="0.25">
      <c r="B165" s="24" t="s">
        <v>118</v>
      </c>
      <c r="C165" s="18" t="s">
        <v>114</v>
      </c>
      <c r="D165" s="22"/>
      <c r="E165" s="23">
        <f t="shared" ref="E165:L166" si="148">E166</f>
        <v>370.7</v>
      </c>
      <c r="F165" s="23">
        <f t="shared" si="148"/>
        <v>100</v>
      </c>
      <c r="G165" s="23">
        <f t="shared" si="148"/>
        <v>1331.4</v>
      </c>
      <c r="H165" s="23">
        <f t="shared" si="148"/>
        <v>0</v>
      </c>
      <c r="I165" s="23">
        <f t="shared" si="148"/>
        <v>1331.4</v>
      </c>
      <c r="J165" s="23">
        <f t="shared" si="148"/>
        <v>581.4</v>
      </c>
      <c r="K165" s="23">
        <f t="shared" si="148"/>
        <v>0</v>
      </c>
      <c r="L165" s="23">
        <f t="shared" si="148"/>
        <v>581.4</v>
      </c>
      <c r="M165" s="27"/>
    </row>
    <row r="166" spans="2:13" x14ac:dyDescent="0.25">
      <c r="B166" s="24" t="s">
        <v>26</v>
      </c>
      <c r="C166" s="18" t="s">
        <v>115</v>
      </c>
      <c r="D166" s="22"/>
      <c r="E166" s="23">
        <f t="shared" si="148"/>
        <v>370.7</v>
      </c>
      <c r="F166" s="23">
        <f t="shared" si="148"/>
        <v>100</v>
      </c>
      <c r="G166" s="23">
        <f t="shared" si="148"/>
        <v>1331.4</v>
      </c>
      <c r="H166" s="23">
        <f t="shared" si="148"/>
        <v>0</v>
      </c>
      <c r="I166" s="23">
        <f t="shared" si="148"/>
        <v>1331.4</v>
      </c>
      <c r="J166" s="23">
        <f t="shared" si="148"/>
        <v>581.4</v>
      </c>
      <c r="K166" s="23">
        <f t="shared" si="148"/>
        <v>0</v>
      </c>
      <c r="L166" s="23">
        <f t="shared" si="148"/>
        <v>581.4</v>
      </c>
      <c r="M166" s="27"/>
    </row>
    <row r="167" spans="2:13" ht="24" x14ac:dyDescent="0.25">
      <c r="B167" s="24" t="s">
        <v>43</v>
      </c>
      <c r="C167" s="35" t="s">
        <v>116</v>
      </c>
      <c r="D167" s="22"/>
      <c r="E167" s="23">
        <f t="shared" ref="E167:L167" si="149">E168+E171</f>
        <v>370.7</v>
      </c>
      <c r="F167" s="23">
        <f t="shared" si="149"/>
        <v>100</v>
      </c>
      <c r="G167" s="23">
        <f t="shared" si="149"/>
        <v>1331.4</v>
      </c>
      <c r="H167" s="23">
        <f t="shared" si="149"/>
        <v>0</v>
      </c>
      <c r="I167" s="23">
        <f t="shared" si="149"/>
        <v>1331.4</v>
      </c>
      <c r="J167" s="23">
        <f t="shared" si="149"/>
        <v>581.4</v>
      </c>
      <c r="K167" s="23">
        <f t="shared" si="149"/>
        <v>0</v>
      </c>
      <c r="L167" s="23">
        <f t="shared" si="149"/>
        <v>581.4</v>
      </c>
      <c r="M167" s="27"/>
    </row>
    <row r="168" spans="2:13" ht="24" x14ac:dyDescent="0.25">
      <c r="B168" s="24" t="s">
        <v>213</v>
      </c>
      <c r="C168" s="35" t="s">
        <v>117</v>
      </c>
      <c r="D168" s="22"/>
      <c r="E168" s="23">
        <f t="shared" ref="E168:L169" si="150">E169</f>
        <v>278</v>
      </c>
      <c r="F168" s="23">
        <f t="shared" si="150"/>
        <v>0</v>
      </c>
      <c r="G168" s="23">
        <f t="shared" si="150"/>
        <v>431.4</v>
      </c>
      <c r="H168" s="23">
        <f t="shared" si="150"/>
        <v>0</v>
      </c>
      <c r="I168" s="23">
        <f t="shared" si="150"/>
        <v>431.4</v>
      </c>
      <c r="J168" s="23">
        <f t="shared" si="150"/>
        <v>431.4</v>
      </c>
      <c r="K168" s="23">
        <f t="shared" si="150"/>
        <v>0</v>
      </c>
      <c r="L168" s="23">
        <f t="shared" si="150"/>
        <v>431.4</v>
      </c>
      <c r="M168" s="27"/>
    </row>
    <row r="169" spans="2:13" ht="36" x14ac:dyDescent="0.25">
      <c r="B169" s="25" t="s">
        <v>3</v>
      </c>
      <c r="C169" s="35" t="s">
        <v>117</v>
      </c>
      <c r="D169" s="22">
        <v>100</v>
      </c>
      <c r="E169" s="23">
        <f t="shared" si="150"/>
        <v>278</v>
      </c>
      <c r="F169" s="23">
        <f t="shared" si="150"/>
        <v>0</v>
      </c>
      <c r="G169" s="23">
        <f t="shared" si="150"/>
        <v>431.4</v>
      </c>
      <c r="H169" s="23">
        <f t="shared" si="150"/>
        <v>0</v>
      </c>
      <c r="I169" s="23">
        <f t="shared" si="150"/>
        <v>431.4</v>
      </c>
      <c r="J169" s="23">
        <f t="shared" si="150"/>
        <v>431.4</v>
      </c>
      <c r="K169" s="23">
        <f t="shared" si="150"/>
        <v>0</v>
      </c>
      <c r="L169" s="23">
        <f t="shared" si="150"/>
        <v>431.4</v>
      </c>
      <c r="M169" s="27"/>
    </row>
    <row r="170" spans="2:13" x14ac:dyDescent="0.25">
      <c r="B170" s="25" t="s">
        <v>75</v>
      </c>
      <c r="C170" s="35" t="s">
        <v>117</v>
      </c>
      <c r="D170" s="22">
        <v>110</v>
      </c>
      <c r="E170" s="23">
        <v>278</v>
      </c>
      <c r="F170" s="23"/>
      <c r="G170" s="23">
        <v>431.4</v>
      </c>
      <c r="H170" s="23"/>
      <c r="I170" s="23">
        <f t="shared" ref="I170" si="151">G170+H170</f>
        <v>431.4</v>
      </c>
      <c r="J170" s="23">
        <v>431.4</v>
      </c>
      <c r="K170" s="23"/>
      <c r="L170" s="23">
        <f t="shared" ref="L170" si="152">J170+K170</f>
        <v>431.4</v>
      </c>
      <c r="M170" s="27"/>
    </row>
    <row r="171" spans="2:13" ht="36" x14ac:dyDescent="0.25">
      <c r="B171" s="24" t="s">
        <v>85</v>
      </c>
      <c r="C171" s="18" t="s">
        <v>119</v>
      </c>
      <c r="D171" s="22"/>
      <c r="E171" s="23">
        <f t="shared" ref="E171:L172" si="153">E172</f>
        <v>92.7</v>
      </c>
      <c r="F171" s="23">
        <f t="shared" si="153"/>
        <v>100</v>
      </c>
      <c r="G171" s="23">
        <f t="shared" si="153"/>
        <v>900</v>
      </c>
      <c r="H171" s="23">
        <f t="shared" si="153"/>
        <v>0</v>
      </c>
      <c r="I171" s="23">
        <f t="shared" si="153"/>
        <v>900</v>
      </c>
      <c r="J171" s="23">
        <f t="shared" si="153"/>
        <v>150</v>
      </c>
      <c r="K171" s="23">
        <f t="shared" si="153"/>
        <v>0</v>
      </c>
      <c r="L171" s="23">
        <f t="shared" si="153"/>
        <v>150</v>
      </c>
      <c r="M171" s="27"/>
    </row>
    <row r="172" spans="2:13" ht="36" x14ac:dyDescent="0.25">
      <c r="B172" s="25" t="s">
        <v>3</v>
      </c>
      <c r="C172" s="18" t="s">
        <v>119</v>
      </c>
      <c r="D172" s="22">
        <v>100</v>
      </c>
      <c r="E172" s="23">
        <f t="shared" si="153"/>
        <v>92.7</v>
      </c>
      <c r="F172" s="23">
        <f t="shared" si="153"/>
        <v>100</v>
      </c>
      <c r="G172" s="23">
        <f t="shared" si="153"/>
        <v>900</v>
      </c>
      <c r="H172" s="23">
        <f t="shared" si="153"/>
        <v>0</v>
      </c>
      <c r="I172" s="23">
        <f t="shared" si="153"/>
        <v>900</v>
      </c>
      <c r="J172" s="23">
        <f t="shared" si="153"/>
        <v>150</v>
      </c>
      <c r="K172" s="23">
        <f t="shared" si="153"/>
        <v>0</v>
      </c>
      <c r="L172" s="23">
        <f t="shared" si="153"/>
        <v>150</v>
      </c>
      <c r="M172" s="27"/>
    </row>
    <row r="173" spans="2:13" x14ac:dyDescent="0.25">
      <c r="B173" s="25" t="s">
        <v>75</v>
      </c>
      <c r="C173" s="18" t="s">
        <v>119</v>
      </c>
      <c r="D173" s="22">
        <v>110</v>
      </c>
      <c r="E173" s="23">
        <v>92.7</v>
      </c>
      <c r="F173" s="23">
        <v>100</v>
      </c>
      <c r="G173" s="23">
        <v>900</v>
      </c>
      <c r="H173" s="23"/>
      <c r="I173" s="23">
        <f t="shared" ref="I173" si="154">G173+H173</f>
        <v>900</v>
      </c>
      <c r="J173" s="23">
        <v>150</v>
      </c>
      <c r="K173" s="23"/>
      <c r="L173" s="23">
        <f t="shared" ref="L173" si="155">J173+K173</f>
        <v>150</v>
      </c>
      <c r="M173" s="27"/>
    </row>
    <row r="174" spans="2:13" ht="24" x14ac:dyDescent="0.25">
      <c r="B174" s="24" t="s">
        <v>95</v>
      </c>
      <c r="C174" s="18" t="s">
        <v>156</v>
      </c>
      <c r="D174" s="22"/>
      <c r="E174" s="23">
        <f t="shared" ref="E174:L174" si="156">E175+E186</f>
        <v>16582.2</v>
      </c>
      <c r="F174" s="23">
        <f t="shared" si="156"/>
        <v>-457</v>
      </c>
      <c r="G174" s="23">
        <f t="shared" si="156"/>
        <v>14628</v>
      </c>
      <c r="H174" s="23">
        <f t="shared" si="156"/>
        <v>0</v>
      </c>
      <c r="I174" s="23">
        <f t="shared" si="156"/>
        <v>14628</v>
      </c>
      <c r="J174" s="23">
        <f t="shared" si="156"/>
        <v>15385</v>
      </c>
      <c r="K174" s="23">
        <f t="shared" si="156"/>
        <v>0</v>
      </c>
      <c r="L174" s="23">
        <f t="shared" si="156"/>
        <v>15385</v>
      </c>
      <c r="M174" s="27"/>
    </row>
    <row r="175" spans="2:13" x14ac:dyDescent="0.25">
      <c r="B175" s="24" t="s">
        <v>18</v>
      </c>
      <c r="C175" s="18" t="s">
        <v>157</v>
      </c>
      <c r="D175" s="22"/>
      <c r="E175" s="23">
        <f t="shared" ref="E175:L175" si="157">E176</f>
        <v>2683.7</v>
      </c>
      <c r="F175" s="23">
        <f t="shared" si="157"/>
        <v>0</v>
      </c>
      <c r="G175" s="23">
        <f t="shared" si="157"/>
        <v>1685</v>
      </c>
      <c r="H175" s="23">
        <f t="shared" si="157"/>
        <v>0</v>
      </c>
      <c r="I175" s="23">
        <f t="shared" si="157"/>
        <v>1685</v>
      </c>
      <c r="J175" s="23">
        <f t="shared" si="157"/>
        <v>1685</v>
      </c>
      <c r="K175" s="23">
        <f t="shared" si="157"/>
        <v>0</v>
      </c>
      <c r="L175" s="23">
        <f t="shared" si="157"/>
        <v>1685</v>
      </c>
      <c r="M175" s="27"/>
    </row>
    <row r="176" spans="2:13" ht="24" x14ac:dyDescent="0.25">
      <c r="B176" s="24" t="s">
        <v>57</v>
      </c>
      <c r="C176" s="18" t="s">
        <v>158</v>
      </c>
      <c r="D176" s="22"/>
      <c r="E176" s="23">
        <f t="shared" ref="E176:L176" si="158">E177+E180+E183</f>
        <v>2683.7</v>
      </c>
      <c r="F176" s="23">
        <f t="shared" si="158"/>
        <v>0</v>
      </c>
      <c r="G176" s="23">
        <f t="shared" si="158"/>
        <v>1685</v>
      </c>
      <c r="H176" s="23">
        <f t="shared" si="158"/>
        <v>0</v>
      </c>
      <c r="I176" s="23">
        <f t="shared" si="158"/>
        <v>1685</v>
      </c>
      <c r="J176" s="23">
        <f t="shared" si="158"/>
        <v>1685</v>
      </c>
      <c r="K176" s="23">
        <f t="shared" si="158"/>
        <v>0</v>
      </c>
      <c r="L176" s="23">
        <f t="shared" si="158"/>
        <v>1685</v>
      </c>
      <c r="M176" s="27"/>
    </row>
    <row r="177" spans="2:13" hidden="1" x14ac:dyDescent="0.25">
      <c r="B177" s="24" t="s">
        <v>58</v>
      </c>
      <c r="C177" s="18" t="s">
        <v>159</v>
      </c>
      <c r="D177" s="22"/>
      <c r="E177" s="23">
        <f t="shared" ref="E177:L178" si="159">E178</f>
        <v>2006</v>
      </c>
      <c r="F177" s="23">
        <f t="shared" si="159"/>
        <v>0</v>
      </c>
      <c r="G177" s="23">
        <f t="shared" si="159"/>
        <v>0</v>
      </c>
      <c r="H177" s="23">
        <f t="shared" si="159"/>
        <v>0</v>
      </c>
      <c r="I177" s="23">
        <f t="shared" si="159"/>
        <v>0</v>
      </c>
      <c r="J177" s="23">
        <f t="shared" si="159"/>
        <v>0</v>
      </c>
      <c r="K177" s="23">
        <f t="shared" si="159"/>
        <v>0</v>
      </c>
      <c r="L177" s="23">
        <f t="shared" si="159"/>
        <v>0</v>
      </c>
      <c r="M177" s="27"/>
    </row>
    <row r="178" spans="2:13" hidden="1" x14ac:dyDescent="0.25">
      <c r="B178" s="25" t="s">
        <v>8</v>
      </c>
      <c r="C178" s="18" t="s">
        <v>159</v>
      </c>
      <c r="D178" s="22">
        <v>800</v>
      </c>
      <c r="E178" s="23">
        <f t="shared" si="159"/>
        <v>2006</v>
      </c>
      <c r="F178" s="23">
        <f t="shared" si="159"/>
        <v>0</v>
      </c>
      <c r="G178" s="23">
        <f t="shared" si="159"/>
        <v>0</v>
      </c>
      <c r="H178" s="23">
        <f t="shared" si="159"/>
        <v>0</v>
      </c>
      <c r="I178" s="23">
        <f t="shared" si="159"/>
        <v>0</v>
      </c>
      <c r="J178" s="23">
        <f t="shared" si="159"/>
        <v>0</v>
      </c>
      <c r="K178" s="23">
        <f t="shared" si="159"/>
        <v>0</v>
      </c>
      <c r="L178" s="23">
        <f t="shared" si="159"/>
        <v>0</v>
      </c>
      <c r="M178" s="27"/>
    </row>
    <row r="179" spans="2:13" ht="36" hidden="1" x14ac:dyDescent="0.25">
      <c r="B179" s="25" t="s">
        <v>73</v>
      </c>
      <c r="C179" s="18" t="s">
        <v>159</v>
      </c>
      <c r="D179" s="22">
        <v>810</v>
      </c>
      <c r="E179" s="23">
        <v>2006</v>
      </c>
      <c r="F179" s="23"/>
      <c r="G179" s="23">
        <v>0</v>
      </c>
      <c r="H179" s="23"/>
      <c r="I179" s="23">
        <f t="shared" ref="I179" si="160">G179+H179</f>
        <v>0</v>
      </c>
      <c r="J179" s="23">
        <v>0</v>
      </c>
      <c r="K179" s="23"/>
      <c r="L179" s="23">
        <f t="shared" ref="L179" si="161">J179+K179</f>
        <v>0</v>
      </c>
      <c r="M179" s="27"/>
    </row>
    <row r="180" spans="2:13" ht="48" hidden="1" x14ac:dyDescent="0.25">
      <c r="B180" s="24" t="s">
        <v>59</v>
      </c>
      <c r="C180" s="18" t="s">
        <v>160</v>
      </c>
      <c r="D180" s="22"/>
      <c r="E180" s="23">
        <f t="shared" ref="E180:L181" si="162">E181</f>
        <v>483.7</v>
      </c>
      <c r="F180" s="23">
        <f t="shared" si="162"/>
        <v>0</v>
      </c>
      <c r="G180" s="23">
        <f t="shared" si="162"/>
        <v>0</v>
      </c>
      <c r="H180" s="23">
        <f t="shared" si="162"/>
        <v>0</v>
      </c>
      <c r="I180" s="23">
        <f t="shared" si="162"/>
        <v>0</v>
      </c>
      <c r="J180" s="23">
        <f t="shared" si="162"/>
        <v>0</v>
      </c>
      <c r="K180" s="23">
        <f t="shared" si="162"/>
        <v>0</v>
      </c>
      <c r="L180" s="23">
        <f t="shared" si="162"/>
        <v>0</v>
      </c>
      <c r="M180" s="27"/>
    </row>
    <row r="181" spans="2:13" hidden="1" x14ac:dyDescent="0.25">
      <c r="B181" s="24" t="s">
        <v>14</v>
      </c>
      <c r="C181" s="18" t="s">
        <v>160</v>
      </c>
      <c r="D181" s="22">
        <v>500</v>
      </c>
      <c r="E181" s="23">
        <f t="shared" si="162"/>
        <v>483.7</v>
      </c>
      <c r="F181" s="23">
        <f t="shared" si="162"/>
        <v>0</v>
      </c>
      <c r="G181" s="23">
        <f t="shared" si="162"/>
        <v>0</v>
      </c>
      <c r="H181" s="23">
        <f t="shared" si="162"/>
        <v>0</v>
      </c>
      <c r="I181" s="23">
        <f t="shared" si="162"/>
        <v>0</v>
      </c>
      <c r="J181" s="23">
        <f t="shared" si="162"/>
        <v>0</v>
      </c>
      <c r="K181" s="23">
        <f t="shared" si="162"/>
        <v>0</v>
      </c>
      <c r="L181" s="23">
        <f t="shared" si="162"/>
        <v>0</v>
      </c>
      <c r="M181" s="27"/>
    </row>
    <row r="182" spans="2:13" hidden="1" x14ac:dyDescent="0.25">
      <c r="B182" s="25" t="s">
        <v>13</v>
      </c>
      <c r="C182" s="18" t="s">
        <v>160</v>
      </c>
      <c r="D182" s="22">
        <v>540</v>
      </c>
      <c r="E182" s="23">
        <v>483.7</v>
      </c>
      <c r="F182" s="23"/>
      <c r="G182" s="23">
        <v>0</v>
      </c>
      <c r="H182" s="23"/>
      <c r="I182" s="23">
        <f t="shared" ref="I182" si="163">G182+H182</f>
        <v>0</v>
      </c>
      <c r="J182" s="23">
        <v>0</v>
      </c>
      <c r="K182" s="23"/>
      <c r="L182" s="23">
        <f t="shared" ref="L182" si="164">J182+K182</f>
        <v>0</v>
      </c>
      <c r="M182" s="27"/>
    </row>
    <row r="183" spans="2:13" ht="24" x14ac:dyDescent="0.25">
      <c r="B183" s="25" t="s">
        <v>45</v>
      </c>
      <c r="C183" s="18" t="s">
        <v>161</v>
      </c>
      <c r="D183" s="22"/>
      <c r="E183" s="26">
        <f t="shared" ref="E183:L184" si="165">E184</f>
        <v>194</v>
      </c>
      <c r="F183" s="26">
        <f t="shared" si="165"/>
        <v>0</v>
      </c>
      <c r="G183" s="26">
        <f t="shared" si="165"/>
        <v>1685</v>
      </c>
      <c r="H183" s="26">
        <f t="shared" si="165"/>
        <v>0</v>
      </c>
      <c r="I183" s="26">
        <f t="shared" si="165"/>
        <v>1685</v>
      </c>
      <c r="J183" s="26">
        <f t="shared" si="165"/>
        <v>1685</v>
      </c>
      <c r="K183" s="26">
        <f t="shared" si="165"/>
        <v>0</v>
      </c>
      <c r="L183" s="26">
        <f t="shared" si="165"/>
        <v>1685</v>
      </c>
      <c r="M183" s="27"/>
    </row>
    <row r="184" spans="2:13" ht="24" x14ac:dyDescent="0.25">
      <c r="B184" s="25" t="s">
        <v>72</v>
      </c>
      <c r="C184" s="18" t="s">
        <v>161</v>
      </c>
      <c r="D184" s="22">
        <v>200</v>
      </c>
      <c r="E184" s="26">
        <v>194</v>
      </c>
      <c r="F184" s="26">
        <f t="shared" si="165"/>
        <v>0</v>
      </c>
      <c r="G184" s="26">
        <f t="shared" si="165"/>
        <v>1685</v>
      </c>
      <c r="H184" s="26">
        <f t="shared" si="165"/>
        <v>0</v>
      </c>
      <c r="I184" s="26">
        <f t="shared" si="165"/>
        <v>1685</v>
      </c>
      <c r="J184" s="26">
        <f t="shared" si="165"/>
        <v>1685</v>
      </c>
      <c r="K184" s="26">
        <f t="shared" si="165"/>
        <v>0</v>
      </c>
      <c r="L184" s="26">
        <f t="shared" si="165"/>
        <v>1685</v>
      </c>
      <c r="M184" s="27"/>
    </row>
    <row r="185" spans="2:13" ht="24" x14ac:dyDescent="0.25">
      <c r="B185" s="25" t="s">
        <v>1</v>
      </c>
      <c r="C185" s="18" t="s">
        <v>161</v>
      </c>
      <c r="D185" s="22">
        <v>240</v>
      </c>
      <c r="E185" s="26">
        <v>194</v>
      </c>
      <c r="F185" s="26"/>
      <c r="G185" s="26">
        <v>1685</v>
      </c>
      <c r="H185" s="26"/>
      <c r="I185" s="23">
        <f t="shared" ref="I185" si="166">G185+H185</f>
        <v>1685</v>
      </c>
      <c r="J185" s="26">
        <v>1685</v>
      </c>
      <c r="K185" s="26"/>
      <c r="L185" s="23">
        <f t="shared" ref="L185" si="167">J185+K185</f>
        <v>1685</v>
      </c>
      <c r="M185" s="27"/>
    </row>
    <row r="186" spans="2:13" x14ac:dyDescent="0.25">
      <c r="B186" s="24" t="s">
        <v>17</v>
      </c>
      <c r="C186" s="18" t="s">
        <v>162</v>
      </c>
      <c r="D186" s="22"/>
      <c r="E186" s="23">
        <f t="shared" ref="E186:L189" si="168">E187</f>
        <v>13898.5</v>
      </c>
      <c r="F186" s="23">
        <f t="shared" si="168"/>
        <v>-457</v>
      </c>
      <c r="G186" s="23">
        <f t="shared" si="168"/>
        <v>12943</v>
      </c>
      <c r="H186" s="23">
        <f t="shared" si="168"/>
        <v>0</v>
      </c>
      <c r="I186" s="23">
        <f t="shared" si="168"/>
        <v>12943</v>
      </c>
      <c r="J186" s="23">
        <f t="shared" si="168"/>
        <v>13700</v>
      </c>
      <c r="K186" s="23">
        <f t="shared" si="168"/>
        <v>0</v>
      </c>
      <c r="L186" s="23">
        <f t="shared" si="168"/>
        <v>13700</v>
      </c>
      <c r="M186" s="27"/>
    </row>
    <row r="187" spans="2:13" ht="24" x14ac:dyDescent="0.25">
      <c r="B187" s="24" t="s">
        <v>87</v>
      </c>
      <c r="C187" s="18" t="s">
        <v>163</v>
      </c>
      <c r="D187" s="22"/>
      <c r="E187" s="23">
        <f t="shared" si="168"/>
        <v>13898.5</v>
      </c>
      <c r="F187" s="23">
        <f t="shared" si="168"/>
        <v>-457</v>
      </c>
      <c r="G187" s="23">
        <f t="shared" si="168"/>
        <v>12943</v>
      </c>
      <c r="H187" s="23">
        <f t="shared" si="168"/>
        <v>0</v>
      </c>
      <c r="I187" s="23">
        <f t="shared" si="168"/>
        <v>12943</v>
      </c>
      <c r="J187" s="23">
        <f t="shared" si="168"/>
        <v>13700</v>
      </c>
      <c r="K187" s="23">
        <f t="shared" si="168"/>
        <v>0</v>
      </c>
      <c r="L187" s="23">
        <f t="shared" si="168"/>
        <v>13700</v>
      </c>
      <c r="M187" s="27"/>
    </row>
    <row r="188" spans="2:13" ht="24" x14ac:dyDescent="0.25">
      <c r="B188" s="25" t="s">
        <v>45</v>
      </c>
      <c r="C188" s="18" t="s">
        <v>164</v>
      </c>
      <c r="D188" s="22"/>
      <c r="E188" s="23">
        <f t="shared" si="168"/>
        <v>13898.5</v>
      </c>
      <c r="F188" s="23">
        <f t="shared" si="168"/>
        <v>-457</v>
      </c>
      <c r="G188" s="23">
        <f t="shared" si="168"/>
        <v>12943</v>
      </c>
      <c r="H188" s="23">
        <f t="shared" si="168"/>
        <v>0</v>
      </c>
      <c r="I188" s="23">
        <f t="shared" si="168"/>
        <v>12943</v>
      </c>
      <c r="J188" s="23">
        <f t="shared" si="168"/>
        <v>13700</v>
      </c>
      <c r="K188" s="23">
        <f t="shared" si="168"/>
        <v>0</v>
      </c>
      <c r="L188" s="23">
        <f t="shared" si="168"/>
        <v>13700</v>
      </c>
      <c r="M188" s="27"/>
    </row>
    <row r="189" spans="2:13" ht="24" x14ac:dyDescent="0.25">
      <c r="B189" s="25" t="s">
        <v>72</v>
      </c>
      <c r="C189" s="18" t="s">
        <v>164</v>
      </c>
      <c r="D189" s="22" t="s">
        <v>6</v>
      </c>
      <c r="E189" s="23">
        <f t="shared" si="168"/>
        <v>13898.5</v>
      </c>
      <c r="F189" s="23">
        <f t="shared" si="168"/>
        <v>-457</v>
      </c>
      <c r="G189" s="23">
        <f t="shared" si="168"/>
        <v>12943</v>
      </c>
      <c r="H189" s="23">
        <f t="shared" si="168"/>
        <v>0</v>
      </c>
      <c r="I189" s="23">
        <f t="shared" si="168"/>
        <v>12943</v>
      </c>
      <c r="J189" s="23">
        <f t="shared" si="168"/>
        <v>13700</v>
      </c>
      <c r="K189" s="23">
        <f t="shared" si="168"/>
        <v>0</v>
      </c>
      <c r="L189" s="23">
        <f t="shared" si="168"/>
        <v>13700</v>
      </c>
      <c r="M189" s="27"/>
    </row>
    <row r="190" spans="2:13" ht="24" x14ac:dyDescent="0.25">
      <c r="B190" s="25" t="s">
        <v>1</v>
      </c>
      <c r="C190" s="18" t="s">
        <v>164</v>
      </c>
      <c r="D190" s="22" t="s">
        <v>5</v>
      </c>
      <c r="E190" s="23">
        <v>13898.5</v>
      </c>
      <c r="F190" s="23">
        <v>-457</v>
      </c>
      <c r="G190" s="23">
        <v>12943</v>
      </c>
      <c r="H190" s="23"/>
      <c r="I190" s="23">
        <f t="shared" ref="I190" si="169">G190+H190</f>
        <v>12943</v>
      </c>
      <c r="J190" s="23">
        <v>13700</v>
      </c>
      <c r="K190" s="23"/>
      <c r="L190" s="23">
        <f t="shared" ref="L190" si="170">J190+K190</f>
        <v>13700</v>
      </c>
      <c r="M190" s="27"/>
    </row>
    <row r="191" spans="2:13" ht="24" x14ac:dyDescent="0.25">
      <c r="B191" s="25" t="s">
        <v>94</v>
      </c>
      <c r="C191" s="18" t="s">
        <v>152</v>
      </c>
      <c r="D191" s="22" t="s">
        <v>10</v>
      </c>
      <c r="E191" s="23">
        <f t="shared" ref="E191:L195" si="171">E192</f>
        <v>552.6</v>
      </c>
      <c r="F191" s="23">
        <f t="shared" si="171"/>
        <v>100</v>
      </c>
      <c r="G191" s="23">
        <f t="shared" si="171"/>
        <v>633</v>
      </c>
      <c r="H191" s="23">
        <f t="shared" si="171"/>
        <v>0</v>
      </c>
      <c r="I191" s="23">
        <f t="shared" si="171"/>
        <v>633</v>
      </c>
      <c r="J191" s="23">
        <f t="shared" si="171"/>
        <v>338.1</v>
      </c>
      <c r="K191" s="23">
        <f t="shared" si="171"/>
        <v>0</v>
      </c>
      <c r="L191" s="23">
        <f t="shared" si="171"/>
        <v>338.1</v>
      </c>
      <c r="M191" s="27"/>
    </row>
    <row r="192" spans="2:13" ht="24" x14ac:dyDescent="0.25">
      <c r="B192" s="24" t="s">
        <v>55</v>
      </c>
      <c r="C192" s="18" t="s">
        <v>153</v>
      </c>
      <c r="D192" s="31"/>
      <c r="E192" s="23">
        <f t="shared" si="171"/>
        <v>552.6</v>
      </c>
      <c r="F192" s="23">
        <f t="shared" si="171"/>
        <v>100</v>
      </c>
      <c r="G192" s="23">
        <f t="shared" si="171"/>
        <v>633</v>
      </c>
      <c r="H192" s="23">
        <f t="shared" si="171"/>
        <v>0</v>
      </c>
      <c r="I192" s="23">
        <f t="shared" si="171"/>
        <v>633</v>
      </c>
      <c r="J192" s="23">
        <f t="shared" si="171"/>
        <v>338.1</v>
      </c>
      <c r="K192" s="23">
        <f t="shared" si="171"/>
        <v>0</v>
      </c>
      <c r="L192" s="23">
        <f t="shared" si="171"/>
        <v>338.1</v>
      </c>
      <c r="M192" s="27"/>
    </row>
    <row r="193" spans="2:13" ht="24" x14ac:dyDescent="0.25">
      <c r="B193" s="24" t="s">
        <v>56</v>
      </c>
      <c r="C193" s="18" t="s">
        <v>154</v>
      </c>
      <c r="D193" s="31"/>
      <c r="E193" s="23">
        <f t="shared" si="171"/>
        <v>552.6</v>
      </c>
      <c r="F193" s="23">
        <f t="shared" si="171"/>
        <v>100</v>
      </c>
      <c r="G193" s="23">
        <f t="shared" si="171"/>
        <v>633</v>
      </c>
      <c r="H193" s="23">
        <f t="shared" si="171"/>
        <v>0</v>
      </c>
      <c r="I193" s="23">
        <f t="shared" si="171"/>
        <v>633</v>
      </c>
      <c r="J193" s="23">
        <f t="shared" si="171"/>
        <v>338.1</v>
      </c>
      <c r="K193" s="23">
        <f t="shared" si="171"/>
        <v>0</v>
      </c>
      <c r="L193" s="23">
        <f t="shared" si="171"/>
        <v>338.1</v>
      </c>
      <c r="M193" s="27"/>
    </row>
    <row r="194" spans="2:13" x14ac:dyDescent="0.25">
      <c r="B194" s="24" t="s">
        <v>19</v>
      </c>
      <c r="C194" s="18" t="s">
        <v>155</v>
      </c>
      <c r="D194" s="31"/>
      <c r="E194" s="23">
        <f t="shared" si="171"/>
        <v>552.6</v>
      </c>
      <c r="F194" s="23">
        <f t="shared" si="171"/>
        <v>100</v>
      </c>
      <c r="G194" s="23">
        <f t="shared" si="171"/>
        <v>633</v>
      </c>
      <c r="H194" s="23">
        <f t="shared" si="171"/>
        <v>0</v>
      </c>
      <c r="I194" s="23">
        <f t="shared" si="171"/>
        <v>633</v>
      </c>
      <c r="J194" s="23">
        <f t="shared" si="171"/>
        <v>338.1</v>
      </c>
      <c r="K194" s="23">
        <f t="shared" si="171"/>
        <v>0</v>
      </c>
      <c r="L194" s="23">
        <f t="shared" si="171"/>
        <v>338.1</v>
      </c>
      <c r="M194" s="27"/>
    </row>
    <row r="195" spans="2:13" ht="24" x14ac:dyDescent="0.25">
      <c r="B195" s="25" t="s">
        <v>72</v>
      </c>
      <c r="C195" s="18" t="s">
        <v>155</v>
      </c>
      <c r="D195" s="22" t="s">
        <v>6</v>
      </c>
      <c r="E195" s="23">
        <f t="shared" si="171"/>
        <v>552.6</v>
      </c>
      <c r="F195" s="23">
        <f t="shared" si="171"/>
        <v>100</v>
      </c>
      <c r="G195" s="23">
        <f t="shared" si="171"/>
        <v>633</v>
      </c>
      <c r="H195" s="23">
        <f t="shared" si="171"/>
        <v>0</v>
      </c>
      <c r="I195" s="23">
        <f t="shared" si="171"/>
        <v>633</v>
      </c>
      <c r="J195" s="23">
        <f t="shared" si="171"/>
        <v>338.1</v>
      </c>
      <c r="K195" s="23">
        <f t="shared" si="171"/>
        <v>0</v>
      </c>
      <c r="L195" s="23">
        <f t="shared" si="171"/>
        <v>338.1</v>
      </c>
      <c r="M195" s="27"/>
    </row>
    <row r="196" spans="2:13" ht="24" x14ac:dyDescent="0.25">
      <c r="B196" s="25" t="s">
        <v>1</v>
      </c>
      <c r="C196" s="18" t="s">
        <v>155</v>
      </c>
      <c r="D196" s="22" t="s">
        <v>5</v>
      </c>
      <c r="E196" s="23">
        <v>552.6</v>
      </c>
      <c r="F196" s="23">
        <v>100</v>
      </c>
      <c r="G196" s="23">
        <v>633</v>
      </c>
      <c r="H196" s="23"/>
      <c r="I196" s="23">
        <f t="shared" ref="I196" si="172">G196+H196</f>
        <v>633</v>
      </c>
      <c r="J196" s="23">
        <v>338.1</v>
      </c>
      <c r="K196" s="23"/>
      <c r="L196" s="23">
        <f t="shared" ref="L196" si="173">J196+K196</f>
        <v>338.1</v>
      </c>
      <c r="M196" s="27"/>
    </row>
    <row r="197" spans="2:13" ht="24" x14ac:dyDescent="0.25">
      <c r="B197" s="24" t="s">
        <v>123</v>
      </c>
      <c r="C197" s="18" t="s">
        <v>120</v>
      </c>
      <c r="D197" s="26"/>
      <c r="E197" s="23" t="e">
        <f>#REF!</f>
        <v>#REF!</v>
      </c>
      <c r="F197" s="23" t="e">
        <f>#REF!</f>
        <v>#REF!</v>
      </c>
      <c r="G197" s="23">
        <f t="shared" ref="G197:L197" si="174">G198</f>
        <v>700</v>
      </c>
      <c r="H197" s="23">
        <f t="shared" si="174"/>
        <v>0</v>
      </c>
      <c r="I197" s="23">
        <f t="shared" si="174"/>
        <v>700</v>
      </c>
      <c r="J197" s="23">
        <f t="shared" si="174"/>
        <v>700</v>
      </c>
      <c r="K197" s="23">
        <f t="shared" si="174"/>
        <v>0</v>
      </c>
      <c r="L197" s="23">
        <f t="shared" si="174"/>
        <v>700</v>
      </c>
      <c r="M197" s="27"/>
    </row>
    <row r="198" spans="2:13" x14ac:dyDescent="0.25">
      <c r="B198" s="24" t="s">
        <v>71</v>
      </c>
      <c r="C198" s="18" t="s">
        <v>121</v>
      </c>
      <c r="D198" s="26"/>
      <c r="E198" s="23">
        <f t="shared" ref="E198:L200" si="175">E199</f>
        <v>100</v>
      </c>
      <c r="F198" s="23">
        <f t="shared" si="175"/>
        <v>0</v>
      </c>
      <c r="G198" s="23">
        <f t="shared" si="175"/>
        <v>700</v>
      </c>
      <c r="H198" s="23">
        <f t="shared" si="175"/>
        <v>0</v>
      </c>
      <c r="I198" s="23">
        <f t="shared" si="175"/>
        <v>700</v>
      </c>
      <c r="J198" s="23">
        <f t="shared" si="175"/>
        <v>700</v>
      </c>
      <c r="K198" s="23">
        <f t="shared" si="175"/>
        <v>0</v>
      </c>
      <c r="L198" s="23">
        <f t="shared" si="175"/>
        <v>700</v>
      </c>
      <c r="M198" s="27"/>
    </row>
    <row r="199" spans="2:13" ht="24" x14ac:dyDescent="0.25">
      <c r="B199" s="24" t="s">
        <v>45</v>
      </c>
      <c r="C199" s="18" t="s">
        <v>122</v>
      </c>
      <c r="D199" s="26"/>
      <c r="E199" s="26">
        <f t="shared" si="175"/>
        <v>100</v>
      </c>
      <c r="F199" s="26">
        <f t="shared" si="175"/>
        <v>0</v>
      </c>
      <c r="G199" s="26">
        <f t="shared" si="175"/>
        <v>700</v>
      </c>
      <c r="H199" s="26">
        <f t="shared" si="175"/>
        <v>0</v>
      </c>
      <c r="I199" s="26">
        <f t="shared" si="175"/>
        <v>700</v>
      </c>
      <c r="J199" s="26">
        <f t="shared" si="175"/>
        <v>700</v>
      </c>
      <c r="K199" s="26">
        <f t="shared" si="175"/>
        <v>0</v>
      </c>
      <c r="L199" s="26">
        <f t="shared" si="175"/>
        <v>700</v>
      </c>
      <c r="M199" s="27"/>
    </row>
    <row r="200" spans="2:13" ht="24" x14ac:dyDescent="0.25">
      <c r="B200" s="25" t="s">
        <v>72</v>
      </c>
      <c r="C200" s="18" t="s">
        <v>122</v>
      </c>
      <c r="D200" s="22">
        <v>200</v>
      </c>
      <c r="E200" s="23">
        <f t="shared" si="175"/>
        <v>100</v>
      </c>
      <c r="F200" s="23">
        <f t="shared" si="175"/>
        <v>0</v>
      </c>
      <c r="G200" s="23">
        <f t="shared" si="175"/>
        <v>700</v>
      </c>
      <c r="H200" s="23">
        <f t="shared" si="175"/>
        <v>0</v>
      </c>
      <c r="I200" s="23">
        <f t="shared" si="175"/>
        <v>700</v>
      </c>
      <c r="J200" s="23">
        <f t="shared" si="175"/>
        <v>700</v>
      </c>
      <c r="K200" s="23">
        <f t="shared" si="175"/>
        <v>0</v>
      </c>
      <c r="L200" s="23">
        <f t="shared" si="175"/>
        <v>700</v>
      </c>
      <c r="M200" s="27"/>
    </row>
    <row r="201" spans="2:13" ht="24" x14ac:dyDescent="0.25">
      <c r="B201" s="25" t="s">
        <v>1</v>
      </c>
      <c r="C201" s="18" t="s">
        <v>122</v>
      </c>
      <c r="D201" s="22">
        <v>240</v>
      </c>
      <c r="E201" s="23">
        <v>100</v>
      </c>
      <c r="F201" s="23"/>
      <c r="G201" s="23">
        <v>700</v>
      </c>
      <c r="H201" s="23"/>
      <c r="I201" s="23">
        <f t="shared" ref="I201" si="176">G201+H201</f>
        <v>700</v>
      </c>
      <c r="J201" s="23">
        <v>700</v>
      </c>
      <c r="K201" s="23"/>
      <c r="L201" s="23">
        <f t="shared" ref="L201" si="177">J201+K201</f>
        <v>700</v>
      </c>
      <c r="M201" s="27"/>
    </row>
    <row r="202" spans="2:13" ht="24" x14ac:dyDescent="0.25">
      <c r="B202" s="24" t="s">
        <v>91</v>
      </c>
      <c r="C202" s="18" t="s">
        <v>124</v>
      </c>
      <c r="D202" s="26"/>
      <c r="E202" s="23" t="e">
        <f t="shared" ref="E202:L202" si="178">E203+E211</f>
        <v>#REF!</v>
      </c>
      <c r="F202" s="23" t="e">
        <f t="shared" si="178"/>
        <v>#REF!</v>
      </c>
      <c r="G202" s="23">
        <f t="shared" si="178"/>
        <v>49829.9</v>
      </c>
      <c r="H202" s="23">
        <f t="shared" si="178"/>
        <v>-21376.5</v>
      </c>
      <c r="I202" s="23">
        <f t="shared" si="178"/>
        <v>28453.4</v>
      </c>
      <c r="J202" s="23">
        <f t="shared" si="178"/>
        <v>22577.8</v>
      </c>
      <c r="K202" s="23">
        <f t="shared" si="178"/>
        <v>0</v>
      </c>
      <c r="L202" s="23">
        <f t="shared" si="178"/>
        <v>22577.8</v>
      </c>
      <c r="M202" s="27"/>
    </row>
    <row r="203" spans="2:13" ht="24" x14ac:dyDescent="0.25">
      <c r="B203" s="24" t="s">
        <v>46</v>
      </c>
      <c r="C203" s="18" t="s">
        <v>127</v>
      </c>
      <c r="D203" s="26"/>
      <c r="E203" s="23">
        <f t="shared" ref="E203:L203" si="179">E204</f>
        <v>500</v>
      </c>
      <c r="F203" s="23">
        <f t="shared" si="179"/>
        <v>0</v>
      </c>
      <c r="G203" s="23">
        <f t="shared" si="179"/>
        <v>1200</v>
      </c>
      <c r="H203" s="23">
        <f t="shared" si="179"/>
        <v>0</v>
      </c>
      <c r="I203" s="23">
        <f t="shared" si="179"/>
        <v>1200</v>
      </c>
      <c r="J203" s="23">
        <f t="shared" si="179"/>
        <v>1100</v>
      </c>
      <c r="K203" s="23">
        <f t="shared" si="179"/>
        <v>0</v>
      </c>
      <c r="L203" s="23">
        <f t="shared" si="179"/>
        <v>1100</v>
      </c>
      <c r="M203" s="27"/>
    </row>
    <row r="204" spans="2:13" ht="24" x14ac:dyDescent="0.25">
      <c r="B204" s="24" t="s">
        <v>74</v>
      </c>
      <c r="C204" s="18" t="s">
        <v>128</v>
      </c>
      <c r="D204" s="26"/>
      <c r="E204" s="23">
        <f t="shared" ref="E204:L204" si="180">E205+E208</f>
        <v>500</v>
      </c>
      <c r="F204" s="23">
        <f t="shared" si="180"/>
        <v>0</v>
      </c>
      <c r="G204" s="23">
        <f t="shared" si="180"/>
        <v>1200</v>
      </c>
      <c r="H204" s="23">
        <f t="shared" si="180"/>
        <v>0</v>
      </c>
      <c r="I204" s="23">
        <f t="shared" si="180"/>
        <v>1200</v>
      </c>
      <c r="J204" s="23">
        <f t="shared" si="180"/>
        <v>1100</v>
      </c>
      <c r="K204" s="23">
        <f t="shared" si="180"/>
        <v>0</v>
      </c>
      <c r="L204" s="23">
        <f t="shared" si="180"/>
        <v>1100</v>
      </c>
      <c r="M204" s="27"/>
    </row>
    <row r="205" spans="2:13" ht="24" hidden="1" x14ac:dyDescent="0.25">
      <c r="B205" s="24" t="s">
        <v>86</v>
      </c>
      <c r="C205" s="18" t="s">
        <v>129</v>
      </c>
      <c r="D205" s="26"/>
      <c r="E205" s="26">
        <f t="shared" ref="E205:L206" si="181">E206</f>
        <v>0</v>
      </c>
      <c r="F205" s="26">
        <f t="shared" si="181"/>
        <v>0</v>
      </c>
      <c r="G205" s="26">
        <f t="shared" si="181"/>
        <v>0</v>
      </c>
      <c r="H205" s="26">
        <f t="shared" si="181"/>
        <v>0</v>
      </c>
      <c r="I205" s="26">
        <f t="shared" si="181"/>
        <v>0</v>
      </c>
      <c r="J205" s="26">
        <f t="shared" si="181"/>
        <v>0</v>
      </c>
      <c r="K205" s="26">
        <f t="shared" si="181"/>
        <v>0</v>
      </c>
      <c r="L205" s="26">
        <f t="shared" si="181"/>
        <v>0</v>
      </c>
      <c r="M205" s="27"/>
    </row>
    <row r="206" spans="2:13" ht="24" hidden="1" x14ac:dyDescent="0.25">
      <c r="B206" s="24" t="s">
        <v>82</v>
      </c>
      <c r="C206" s="18" t="s">
        <v>129</v>
      </c>
      <c r="D206" s="22">
        <v>600</v>
      </c>
      <c r="E206" s="26">
        <f t="shared" si="181"/>
        <v>0</v>
      </c>
      <c r="F206" s="26">
        <f t="shared" si="181"/>
        <v>0</v>
      </c>
      <c r="G206" s="26">
        <f t="shared" si="181"/>
        <v>0</v>
      </c>
      <c r="H206" s="26">
        <f t="shared" si="181"/>
        <v>0</v>
      </c>
      <c r="I206" s="26">
        <f t="shared" si="181"/>
        <v>0</v>
      </c>
      <c r="J206" s="26">
        <f t="shared" si="181"/>
        <v>0</v>
      </c>
      <c r="K206" s="26">
        <f t="shared" si="181"/>
        <v>0</v>
      </c>
      <c r="L206" s="26">
        <f t="shared" si="181"/>
        <v>0</v>
      </c>
      <c r="M206" s="27"/>
    </row>
    <row r="207" spans="2:13" ht="36" x14ac:dyDescent="0.25">
      <c r="B207" s="25" t="s">
        <v>250</v>
      </c>
      <c r="C207" s="18" t="s">
        <v>129</v>
      </c>
      <c r="D207" s="22">
        <v>630</v>
      </c>
      <c r="E207" s="26"/>
      <c r="F207" s="26"/>
      <c r="G207" s="26"/>
      <c r="H207" s="26"/>
      <c r="I207" s="26"/>
      <c r="J207" s="26"/>
      <c r="K207" s="26"/>
      <c r="L207" s="26"/>
      <c r="M207" s="27"/>
    </row>
    <row r="208" spans="2:13" ht="24" x14ac:dyDescent="0.25">
      <c r="B208" s="24" t="s">
        <v>45</v>
      </c>
      <c r="C208" s="18" t="s">
        <v>130</v>
      </c>
      <c r="D208" s="22"/>
      <c r="E208" s="23">
        <f t="shared" ref="E208:L209" si="182">E209</f>
        <v>500</v>
      </c>
      <c r="F208" s="23">
        <f t="shared" si="182"/>
        <v>0</v>
      </c>
      <c r="G208" s="23">
        <f t="shared" si="182"/>
        <v>1200</v>
      </c>
      <c r="H208" s="23">
        <f t="shared" si="182"/>
        <v>0</v>
      </c>
      <c r="I208" s="23">
        <f t="shared" si="182"/>
        <v>1200</v>
      </c>
      <c r="J208" s="23">
        <f t="shared" si="182"/>
        <v>1100</v>
      </c>
      <c r="K208" s="23">
        <f t="shared" si="182"/>
        <v>0</v>
      </c>
      <c r="L208" s="23">
        <f t="shared" si="182"/>
        <v>1100</v>
      </c>
      <c r="M208" s="27"/>
    </row>
    <row r="209" spans="2:13" ht="24" x14ac:dyDescent="0.25">
      <c r="B209" s="25" t="s">
        <v>72</v>
      </c>
      <c r="C209" s="18" t="s">
        <v>130</v>
      </c>
      <c r="D209" s="22">
        <v>200</v>
      </c>
      <c r="E209" s="23">
        <f t="shared" si="182"/>
        <v>500</v>
      </c>
      <c r="F209" s="23">
        <f t="shared" si="182"/>
        <v>0</v>
      </c>
      <c r="G209" s="23">
        <f t="shared" si="182"/>
        <v>1200</v>
      </c>
      <c r="H209" s="23">
        <f t="shared" si="182"/>
        <v>0</v>
      </c>
      <c r="I209" s="23">
        <f t="shared" si="182"/>
        <v>1200</v>
      </c>
      <c r="J209" s="23">
        <f t="shared" si="182"/>
        <v>1100</v>
      </c>
      <c r="K209" s="23">
        <f t="shared" si="182"/>
        <v>0</v>
      </c>
      <c r="L209" s="23">
        <f t="shared" si="182"/>
        <v>1100</v>
      </c>
      <c r="M209" s="27"/>
    </row>
    <row r="210" spans="2:13" ht="24" x14ac:dyDescent="0.25">
      <c r="B210" s="25" t="s">
        <v>1</v>
      </c>
      <c r="C210" s="18" t="s">
        <v>130</v>
      </c>
      <c r="D210" s="22">
        <v>240</v>
      </c>
      <c r="E210" s="23">
        <v>500</v>
      </c>
      <c r="F210" s="23"/>
      <c r="G210" s="23">
        <v>1200</v>
      </c>
      <c r="H210" s="23"/>
      <c r="I210" s="23">
        <f t="shared" ref="I210" si="183">G210+H210</f>
        <v>1200</v>
      </c>
      <c r="J210" s="23">
        <v>1100</v>
      </c>
      <c r="K210" s="23"/>
      <c r="L210" s="23">
        <f t="shared" ref="L210" si="184">J210+K210</f>
        <v>1100</v>
      </c>
      <c r="M210" s="27"/>
    </row>
    <row r="211" spans="2:13" ht="24" x14ac:dyDescent="0.25">
      <c r="B211" s="24" t="s">
        <v>25</v>
      </c>
      <c r="C211" s="18" t="s">
        <v>125</v>
      </c>
      <c r="D211" s="22"/>
      <c r="E211" s="23" t="e">
        <f t="shared" ref="E211:L211" si="185">E212</f>
        <v>#REF!</v>
      </c>
      <c r="F211" s="23" t="e">
        <f t="shared" si="185"/>
        <v>#REF!</v>
      </c>
      <c r="G211" s="23">
        <f t="shared" si="185"/>
        <v>48629.9</v>
      </c>
      <c r="H211" s="23">
        <f t="shared" si="185"/>
        <v>-21376.5</v>
      </c>
      <c r="I211" s="23">
        <f t="shared" si="185"/>
        <v>27253.4</v>
      </c>
      <c r="J211" s="23">
        <f t="shared" si="185"/>
        <v>21477.8</v>
      </c>
      <c r="K211" s="23">
        <f t="shared" si="185"/>
        <v>0</v>
      </c>
      <c r="L211" s="23">
        <f t="shared" si="185"/>
        <v>21477.8</v>
      </c>
      <c r="M211" s="27"/>
    </row>
    <row r="212" spans="2:13" ht="24" x14ac:dyDescent="0.25">
      <c r="B212" s="24" t="s">
        <v>44</v>
      </c>
      <c r="C212" s="18" t="s">
        <v>126</v>
      </c>
      <c r="D212" s="22"/>
      <c r="E212" s="23" t="e">
        <f>#REF!+E233+E241+#REF!+#REF!</f>
        <v>#REF!</v>
      </c>
      <c r="F212" s="23" t="e">
        <f>#REF!+F233+F241+#REF!+#REF!</f>
        <v>#REF!</v>
      </c>
      <c r="G212" s="23">
        <f t="shared" ref="G212:I212" si="186">G213+G218+G223+G228+G233+G236+G241</f>
        <v>48629.9</v>
      </c>
      <c r="H212" s="23">
        <f t="shared" si="186"/>
        <v>-21376.5</v>
      </c>
      <c r="I212" s="23">
        <f t="shared" si="186"/>
        <v>27253.4</v>
      </c>
      <c r="J212" s="23">
        <f t="shared" ref="J212:L212" si="187">J213+J218+J223+J228+J233+J236+J241</f>
        <v>21477.8</v>
      </c>
      <c r="K212" s="23">
        <f t="shared" ref="K212" si="188">K213+K218+K223+K228+K233+K236+K241</f>
        <v>0</v>
      </c>
      <c r="L212" s="23">
        <f t="shared" si="187"/>
        <v>21477.8</v>
      </c>
      <c r="M212" s="27"/>
    </row>
    <row r="213" spans="2:13" ht="36" x14ac:dyDescent="0.25">
      <c r="B213" s="25" t="s">
        <v>266</v>
      </c>
      <c r="C213" s="18" t="s">
        <v>267</v>
      </c>
      <c r="D213" s="22"/>
      <c r="E213" s="26">
        <f t="shared" ref="E213:F213" si="189">E214+E216</f>
        <v>0</v>
      </c>
      <c r="F213" s="26">
        <f t="shared" si="189"/>
        <v>2559</v>
      </c>
      <c r="G213" s="26">
        <f>G214+G216</f>
        <v>14251</v>
      </c>
      <c r="H213" s="26">
        <f t="shared" ref="H213:I213" si="190">H214+H216</f>
        <v>0</v>
      </c>
      <c r="I213" s="26">
        <f t="shared" si="190"/>
        <v>14251</v>
      </c>
      <c r="J213" s="26">
        <f>J214+J216</f>
        <v>0</v>
      </c>
      <c r="K213" s="26">
        <f t="shared" ref="K213" si="191">K214+K216</f>
        <v>0</v>
      </c>
      <c r="L213" s="26">
        <f t="shared" ref="L213" si="192">L214+L216</f>
        <v>0</v>
      </c>
    </row>
    <row r="214" spans="2:13" ht="24" x14ac:dyDescent="0.25">
      <c r="B214" s="25" t="s">
        <v>72</v>
      </c>
      <c r="C214" s="18" t="s">
        <v>267</v>
      </c>
      <c r="D214" s="22">
        <v>200</v>
      </c>
      <c r="E214" s="26">
        <f t="shared" ref="E214:L214" si="193">E215</f>
        <v>0</v>
      </c>
      <c r="F214" s="26">
        <f t="shared" si="193"/>
        <v>2559</v>
      </c>
      <c r="G214" s="26">
        <f t="shared" si="193"/>
        <v>14251</v>
      </c>
      <c r="H214" s="26">
        <f t="shared" si="193"/>
        <v>0</v>
      </c>
      <c r="I214" s="26">
        <f t="shared" si="193"/>
        <v>14251</v>
      </c>
      <c r="J214" s="26">
        <f t="shared" si="193"/>
        <v>0</v>
      </c>
      <c r="K214" s="26">
        <f t="shared" si="193"/>
        <v>0</v>
      </c>
      <c r="L214" s="26">
        <f t="shared" si="193"/>
        <v>0</v>
      </c>
    </row>
    <row r="215" spans="2:13" ht="24" x14ac:dyDescent="0.25">
      <c r="B215" s="25" t="s">
        <v>1</v>
      </c>
      <c r="C215" s="18" t="s">
        <v>267</v>
      </c>
      <c r="D215" s="22">
        <v>240</v>
      </c>
      <c r="E215" s="26">
        <v>0</v>
      </c>
      <c r="F215" s="26">
        <v>2559</v>
      </c>
      <c r="G215" s="23">
        <v>14251</v>
      </c>
      <c r="H215" s="23"/>
      <c r="I215" s="23">
        <f t="shared" ref="I215:I217" si="194">G215+H215</f>
        <v>14251</v>
      </c>
      <c r="J215" s="23"/>
      <c r="K215" s="23"/>
      <c r="L215" s="23">
        <f t="shared" ref="L215" si="195">J215+K215</f>
        <v>0</v>
      </c>
    </row>
    <row r="216" spans="2:13" hidden="1" x14ac:dyDescent="0.25">
      <c r="B216" s="24" t="s">
        <v>14</v>
      </c>
      <c r="C216" s="18" t="s">
        <v>267</v>
      </c>
      <c r="D216" s="22">
        <v>500</v>
      </c>
      <c r="E216" s="26">
        <f t="shared" ref="E216:L216" si="196">E217</f>
        <v>0</v>
      </c>
      <c r="F216" s="26">
        <f t="shared" si="196"/>
        <v>0</v>
      </c>
      <c r="G216" s="26">
        <f t="shared" si="196"/>
        <v>0</v>
      </c>
      <c r="H216" s="26">
        <f t="shared" si="196"/>
        <v>0</v>
      </c>
      <c r="I216" s="26">
        <f t="shared" si="196"/>
        <v>0</v>
      </c>
      <c r="J216" s="26">
        <f t="shared" si="196"/>
        <v>0</v>
      </c>
      <c r="K216" s="26">
        <f t="shared" si="196"/>
        <v>0</v>
      </c>
      <c r="L216" s="26">
        <f t="shared" si="196"/>
        <v>0</v>
      </c>
    </row>
    <row r="217" spans="2:13" hidden="1" x14ac:dyDescent="0.25">
      <c r="B217" s="25" t="s">
        <v>13</v>
      </c>
      <c r="C217" s="18" t="s">
        <v>267</v>
      </c>
      <c r="D217" s="22">
        <v>540</v>
      </c>
      <c r="E217" s="26"/>
      <c r="F217" s="26"/>
      <c r="G217" s="23"/>
      <c r="H217" s="23"/>
      <c r="I217" s="23">
        <f t="shared" si="194"/>
        <v>0</v>
      </c>
      <c r="J217" s="23"/>
      <c r="K217" s="23"/>
      <c r="L217" s="23">
        <f t="shared" ref="L217" si="197">J217+K217</f>
        <v>0</v>
      </c>
    </row>
    <row r="218" spans="2:13" ht="36" hidden="1" x14ac:dyDescent="0.25">
      <c r="B218" s="25" t="s">
        <v>268</v>
      </c>
      <c r="C218" s="18" t="s">
        <v>269</v>
      </c>
      <c r="D218" s="22"/>
      <c r="E218" s="26">
        <f t="shared" ref="E218:F218" si="198">E219+E221</f>
        <v>0</v>
      </c>
      <c r="F218" s="26">
        <f t="shared" si="198"/>
        <v>3838.6000000000004</v>
      </c>
      <c r="G218" s="26">
        <f>G219+G221</f>
        <v>21376.5</v>
      </c>
      <c r="H218" s="26">
        <f t="shared" ref="H218:I218" si="199">H219+H221</f>
        <v>-21376.5</v>
      </c>
      <c r="I218" s="26">
        <f t="shared" si="199"/>
        <v>0</v>
      </c>
      <c r="J218" s="26">
        <f>J219+J221</f>
        <v>9203.5</v>
      </c>
      <c r="K218" s="26">
        <f t="shared" ref="K218" si="200">K219+K221</f>
        <v>0</v>
      </c>
      <c r="L218" s="26">
        <f t="shared" ref="L218" si="201">L219+L221</f>
        <v>9203.5</v>
      </c>
    </row>
    <row r="219" spans="2:13" ht="24" hidden="1" x14ac:dyDescent="0.25">
      <c r="B219" s="25" t="s">
        <v>72</v>
      </c>
      <c r="C219" s="18" t="s">
        <v>269</v>
      </c>
      <c r="D219" s="22">
        <v>200</v>
      </c>
      <c r="E219" s="26">
        <f t="shared" ref="E219:L219" si="202">E220</f>
        <v>0</v>
      </c>
      <c r="F219" s="26">
        <f t="shared" si="202"/>
        <v>89.8</v>
      </c>
      <c r="G219" s="26">
        <f t="shared" si="202"/>
        <v>21376.5</v>
      </c>
      <c r="H219" s="26">
        <f t="shared" si="202"/>
        <v>-21376.5</v>
      </c>
      <c r="I219" s="26">
        <f t="shared" si="202"/>
        <v>0</v>
      </c>
      <c r="J219" s="26">
        <f t="shared" si="202"/>
        <v>9203.5</v>
      </c>
      <c r="K219" s="26">
        <f t="shared" si="202"/>
        <v>0</v>
      </c>
      <c r="L219" s="26">
        <f t="shared" si="202"/>
        <v>9203.5</v>
      </c>
    </row>
    <row r="220" spans="2:13" ht="24" hidden="1" x14ac:dyDescent="0.25">
      <c r="B220" s="25" t="s">
        <v>1</v>
      </c>
      <c r="C220" s="18" t="s">
        <v>269</v>
      </c>
      <c r="D220" s="22">
        <v>240</v>
      </c>
      <c r="E220" s="26">
        <v>0</v>
      </c>
      <c r="F220" s="26">
        <v>89.8</v>
      </c>
      <c r="G220" s="23">
        <v>21376.5</v>
      </c>
      <c r="H220" s="23">
        <v>-21376.5</v>
      </c>
      <c r="I220" s="23">
        <f t="shared" ref="I220:I222" si="203">G220+H220</f>
        <v>0</v>
      </c>
      <c r="J220" s="23">
        <v>9203.5</v>
      </c>
      <c r="K220" s="23"/>
      <c r="L220" s="23">
        <f t="shared" ref="L220" si="204">J220+K220</f>
        <v>9203.5</v>
      </c>
    </row>
    <row r="221" spans="2:13" hidden="1" x14ac:dyDescent="0.25">
      <c r="B221" s="24" t="s">
        <v>14</v>
      </c>
      <c r="C221" s="18" t="s">
        <v>269</v>
      </c>
      <c r="D221" s="22">
        <v>500</v>
      </c>
      <c r="E221" s="26">
        <f t="shared" ref="E221:L221" si="205">E222</f>
        <v>0</v>
      </c>
      <c r="F221" s="26">
        <f t="shared" si="205"/>
        <v>3748.8</v>
      </c>
      <c r="G221" s="26">
        <f t="shared" si="205"/>
        <v>0</v>
      </c>
      <c r="H221" s="26">
        <f t="shared" si="205"/>
        <v>0</v>
      </c>
      <c r="I221" s="26">
        <f t="shared" si="205"/>
        <v>0</v>
      </c>
      <c r="J221" s="26">
        <f t="shared" si="205"/>
        <v>0</v>
      </c>
      <c r="K221" s="26">
        <f t="shared" si="205"/>
        <v>0</v>
      </c>
      <c r="L221" s="26">
        <f t="shared" si="205"/>
        <v>0</v>
      </c>
    </row>
    <row r="222" spans="2:13" hidden="1" x14ac:dyDescent="0.25">
      <c r="B222" s="25" t="s">
        <v>13</v>
      </c>
      <c r="C222" s="18" t="s">
        <v>269</v>
      </c>
      <c r="D222" s="22">
        <v>540</v>
      </c>
      <c r="E222" s="26"/>
      <c r="F222" s="26">
        <v>3748.8</v>
      </c>
      <c r="G222" s="23"/>
      <c r="H222" s="23"/>
      <c r="I222" s="23">
        <f t="shared" si="203"/>
        <v>0</v>
      </c>
      <c r="J222" s="23"/>
      <c r="K222" s="23"/>
      <c r="L222" s="23">
        <f t="shared" ref="L222" si="206">J222+K222</f>
        <v>0</v>
      </c>
    </row>
    <row r="223" spans="2:13" ht="48" hidden="1" x14ac:dyDescent="0.25">
      <c r="B223" s="25" t="s">
        <v>210</v>
      </c>
      <c r="C223" s="18" t="s">
        <v>133</v>
      </c>
      <c r="D223" s="22"/>
      <c r="E223" s="26">
        <f t="shared" ref="E223:L224" si="207">E224</f>
        <v>6599.7</v>
      </c>
      <c r="F223" s="26">
        <f t="shared" si="207"/>
        <v>6682.2</v>
      </c>
      <c r="G223" s="26">
        <f t="shared" ref="G223:L223" si="208">G224+G226</f>
        <v>0</v>
      </c>
      <c r="H223" s="26">
        <f t="shared" si="208"/>
        <v>0</v>
      </c>
      <c r="I223" s="26">
        <f t="shared" si="208"/>
        <v>0</v>
      </c>
      <c r="J223" s="26">
        <f t="shared" si="208"/>
        <v>0</v>
      </c>
      <c r="K223" s="26">
        <f t="shared" si="208"/>
        <v>0</v>
      </c>
      <c r="L223" s="26">
        <f t="shared" si="208"/>
        <v>0</v>
      </c>
      <c r="M223" s="27"/>
    </row>
    <row r="224" spans="2:13" ht="24" hidden="1" x14ac:dyDescent="0.25">
      <c r="B224" s="25" t="s">
        <v>72</v>
      </c>
      <c r="C224" s="18" t="s">
        <v>133</v>
      </c>
      <c r="D224" s="22">
        <v>200</v>
      </c>
      <c r="E224" s="26">
        <f t="shared" si="207"/>
        <v>6599.7</v>
      </c>
      <c r="F224" s="26">
        <f t="shared" si="207"/>
        <v>6682.2</v>
      </c>
      <c r="G224" s="26">
        <f t="shared" si="207"/>
        <v>0</v>
      </c>
      <c r="H224" s="26">
        <f t="shared" si="207"/>
        <v>0</v>
      </c>
      <c r="I224" s="26">
        <f t="shared" si="207"/>
        <v>0</v>
      </c>
      <c r="J224" s="26">
        <f t="shared" si="207"/>
        <v>0</v>
      </c>
      <c r="K224" s="26">
        <f t="shared" si="207"/>
        <v>0</v>
      </c>
      <c r="L224" s="26">
        <f t="shared" si="207"/>
        <v>0</v>
      </c>
      <c r="M224" s="27"/>
    </row>
    <row r="225" spans="2:13" ht="24" hidden="1" x14ac:dyDescent="0.25">
      <c r="B225" s="25" t="s">
        <v>1</v>
      </c>
      <c r="C225" s="18" t="s">
        <v>133</v>
      </c>
      <c r="D225" s="22">
        <v>240</v>
      </c>
      <c r="E225" s="26">
        <v>6599.7</v>
      </c>
      <c r="F225" s="26">
        <v>6682.2</v>
      </c>
      <c r="G225" s="26">
        <v>0</v>
      </c>
      <c r="H225" s="26"/>
      <c r="I225" s="23">
        <f t="shared" ref="I225" si="209">G225+H225</f>
        <v>0</v>
      </c>
      <c r="J225" s="26">
        <f>6141.9*0</f>
        <v>0</v>
      </c>
      <c r="K225" s="26"/>
      <c r="L225" s="23">
        <f t="shared" ref="L225" si="210">J225+K225</f>
        <v>0</v>
      </c>
      <c r="M225" s="27"/>
    </row>
    <row r="226" spans="2:13" hidden="1" x14ac:dyDescent="0.25">
      <c r="B226" s="24" t="s">
        <v>14</v>
      </c>
      <c r="C226" s="18" t="s">
        <v>133</v>
      </c>
      <c r="D226" s="22">
        <v>500</v>
      </c>
      <c r="E226" s="26">
        <f t="shared" ref="E226:L226" si="211">E227</f>
        <v>6599.7</v>
      </c>
      <c r="F226" s="26">
        <f t="shared" si="211"/>
        <v>6682.2</v>
      </c>
      <c r="G226" s="26">
        <f t="shared" si="211"/>
        <v>0</v>
      </c>
      <c r="H226" s="26">
        <f t="shared" si="211"/>
        <v>0</v>
      </c>
      <c r="I226" s="26">
        <f t="shared" si="211"/>
        <v>0</v>
      </c>
      <c r="J226" s="26">
        <f t="shared" si="211"/>
        <v>0</v>
      </c>
      <c r="K226" s="26">
        <f t="shared" si="211"/>
        <v>0</v>
      </c>
      <c r="L226" s="26">
        <f t="shared" si="211"/>
        <v>0</v>
      </c>
      <c r="M226" s="27"/>
    </row>
    <row r="227" spans="2:13" hidden="1" x14ac:dyDescent="0.25">
      <c r="B227" s="25" t="s">
        <v>13</v>
      </c>
      <c r="C227" s="18" t="s">
        <v>133</v>
      </c>
      <c r="D227" s="22">
        <v>540</v>
      </c>
      <c r="E227" s="26">
        <v>6599.7</v>
      </c>
      <c r="F227" s="26">
        <v>6682.2</v>
      </c>
      <c r="G227" s="26">
        <v>0</v>
      </c>
      <c r="H227" s="26"/>
      <c r="I227" s="23">
        <f t="shared" ref="I227" si="212">G227+H227</f>
        <v>0</v>
      </c>
      <c r="J227" s="26">
        <v>0</v>
      </c>
      <c r="K227" s="26"/>
      <c r="L227" s="23">
        <f t="shared" ref="L227" si="213">J227+K227</f>
        <v>0</v>
      </c>
      <c r="M227" s="27"/>
    </row>
    <row r="228" spans="2:13" ht="48" x14ac:dyDescent="0.25">
      <c r="B228" s="24" t="s">
        <v>251</v>
      </c>
      <c r="C228" s="18" t="s">
        <v>132</v>
      </c>
      <c r="D228" s="22"/>
      <c r="E228" s="23">
        <f t="shared" ref="E228:L229" si="214">E229</f>
        <v>733.3</v>
      </c>
      <c r="F228" s="23">
        <f t="shared" si="214"/>
        <v>742.5</v>
      </c>
      <c r="G228" s="23">
        <f t="shared" ref="G228:L228" si="215">G229+G231</f>
        <v>682.4</v>
      </c>
      <c r="H228" s="23">
        <f t="shared" si="215"/>
        <v>0</v>
      </c>
      <c r="I228" s="23">
        <f t="shared" si="215"/>
        <v>682.4</v>
      </c>
      <c r="J228" s="23">
        <f t="shared" si="215"/>
        <v>0</v>
      </c>
      <c r="K228" s="23">
        <f t="shared" si="215"/>
        <v>0</v>
      </c>
      <c r="L228" s="23">
        <f t="shared" si="215"/>
        <v>0</v>
      </c>
      <c r="M228" s="27"/>
    </row>
    <row r="229" spans="2:13" ht="24" x14ac:dyDescent="0.25">
      <c r="B229" s="25" t="s">
        <v>72</v>
      </c>
      <c r="C229" s="18" t="s">
        <v>132</v>
      </c>
      <c r="D229" s="22">
        <v>200</v>
      </c>
      <c r="E229" s="23">
        <f t="shared" si="214"/>
        <v>733.3</v>
      </c>
      <c r="F229" s="23">
        <f t="shared" si="214"/>
        <v>742.5</v>
      </c>
      <c r="G229" s="23">
        <f t="shared" si="214"/>
        <v>682.4</v>
      </c>
      <c r="H229" s="23">
        <f t="shared" si="214"/>
        <v>0</v>
      </c>
      <c r="I229" s="23">
        <f t="shared" si="214"/>
        <v>682.4</v>
      </c>
      <c r="J229" s="23">
        <f t="shared" si="214"/>
        <v>0</v>
      </c>
      <c r="K229" s="23">
        <f t="shared" si="214"/>
        <v>0</v>
      </c>
      <c r="L229" s="23">
        <f t="shared" si="214"/>
        <v>0</v>
      </c>
      <c r="M229" s="27"/>
    </row>
    <row r="230" spans="2:13" ht="24" x14ac:dyDescent="0.25">
      <c r="B230" s="25" t="s">
        <v>1</v>
      </c>
      <c r="C230" s="18" t="s">
        <v>132</v>
      </c>
      <c r="D230" s="22">
        <v>240</v>
      </c>
      <c r="E230" s="23">
        <v>733.3</v>
      </c>
      <c r="F230" s="23">
        <v>742.5</v>
      </c>
      <c r="G230" s="23">
        <v>682.4</v>
      </c>
      <c r="H230" s="23"/>
      <c r="I230" s="23">
        <f t="shared" ref="I230" si="216">G230+H230</f>
        <v>682.4</v>
      </c>
      <c r="J230" s="23">
        <f>682.4*0</f>
        <v>0</v>
      </c>
      <c r="K230" s="23"/>
      <c r="L230" s="23">
        <f t="shared" ref="L230" si="217">J230+K230</f>
        <v>0</v>
      </c>
      <c r="M230" s="27"/>
    </row>
    <row r="231" spans="2:13" hidden="1" x14ac:dyDescent="0.25">
      <c r="B231" s="24" t="s">
        <v>14</v>
      </c>
      <c r="C231" s="18" t="s">
        <v>132</v>
      </c>
      <c r="D231" s="22">
        <v>500</v>
      </c>
      <c r="E231" s="23">
        <f t="shared" ref="E231:L231" si="218">E232</f>
        <v>733.3</v>
      </c>
      <c r="F231" s="23">
        <f t="shared" si="218"/>
        <v>742.5</v>
      </c>
      <c r="G231" s="23">
        <f t="shared" si="218"/>
        <v>0</v>
      </c>
      <c r="H231" s="23">
        <f t="shared" si="218"/>
        <v>0</v>
      </c>
      <c r="I231" s="23">
        <f t="shared" si="218"/>
        <v>0</v>
      </c>
      <c r="J231" s="23">
        <f t="shared" si="218"/>
        <v>0</v>
      </c>
      <c r="K231" s="23">
        <f t="shared" si="218"/>
        <v>0</v>
      </c>
      <c r="L231" s="23">
        <f t="shared" si="218"/>
        <v>0</v>
      </c>
      <c r="M231" s="27"/>
    </row>
    <row r="232" spans="2:13" hidden="1" x14ac:dyDescent="0.25">
      <c r="B232" s="25" t="s">
        <v>13</v>
      </c>
      <c r="C232" s="18" t="s">
        <v>132</v>
      </c>
      <c r="D232" s="22">
        <v>540</v>
      </c>
      <c r="E232" s="23">
        <v>733.3</v>
      </c>
      <c r="F232" s="23">
        <v>742.5</v>
      </c>
      <c r="G232" s="23">
        <v>0</v>
      </c>
      <c r="H232" s="23"/>
      <c r="I232" s="23">
        <f t="shared" ref="I232" si="219">G232+H232</f>
        <v>0</v>
      </c>
      <c r="J232" s="23">
        <v>0</v>
      </c>
      <c r="K232" s="23"/>
      <c r="L232" s="23">
        <f t="shared" ref="L232" si="220">J232+K232</f>
        <v>0</v>
      </c>
      <c r="M232" s="27"/>
    </row>
    <row r="233" spans="2:13" ht="36" hidden="1" x14ac:dyDescent="0.25">
      <c r="B233" s="25" t="s">
        <v>209</v>
      </c>
      <c r="C233" s="18" t="s">
        <v>199</v>
      </c>
      <c r="D233" s="22"/>
      <c r="E233" s="26">
        <f t="shared" ref="E233:L234" si="221">E234</f>
        <v>9.5</v>
      </c>
      <c r="F233" s="26">
        <f t="shared" si="221"/>
        <v>0</v>
      </c>
      <c r="G233" s="26">
        <f t="shared" si="221"/>
        <v>0</v>
      </c>
      <c r="H233" s="26">
        <f t="shared" si="221"/>
        <v>0</v>
      </c>
      <c r="I233" s="26">
        <f t="shared" si="221"/>
        <v>0</v>
      </c>
      <c r="J233" s="26">
        <f t="shared" si="221"/>
        <v>0</v>
      </c>
      <c r="K233" s="26">
        <f t="shared" si="221"/>
        <v>0</v>
      </c>
      <c r="L233" s="26">
        <f t="shared" si="221"/>
        <v>0</v>
      </c>
      <c r="M233" s="27"/>
    </row>
    <row r="234" spans="2:13" ht="24" hidden="1" x14ac:dyDescent="0.25">
      <c r="B234" s="25" t="s">
        <v>72</v>
      </c>
      <c r="C234" s="18" t="s">
        <v>199</v>
      </c>
      <c r="D234" s="22">
        <v>200</v>
      </c>
      <c r="E234" s="26">
        <f t="shared" si="221"/>
        <v>9.5</v>
      </c>
      <c r="F234" s="26">
        <f t="shared" si="221"/>
        <v>0</v>
      </c>
      <c r="G234" s="26">
        <f t="shared" si="221"/>
        <v>0</v>
      </c>
      <c r="H234" s="26">
        <f t="shared" si="221"/>
        <v>0</v>
      </c>
      <c r="I234" s="26">
        <f t="shared" si="221"/>
        <v>0</v>
      </c>
      <c r="J234" s="26">
        <f t="shared" si="221"/>
        <v>0</v>
      </c>
      <c r="K234" s="26">
        <f t="shared" si="221"/>
        <v>0</v>
      </c>
      <c r="L234" s="26">
        <f t="shared" si="221"/>
        <v>0</v>
      </c>
      <c r="M234" s="27"/>
    </row>
    <row r="235" spans="2:13" ht="24" hidden="1" x14ac:dyDescent="0.25">
      <c r="B235" s="25" t="s">
        <v>1</v>
      </c>
      <c r="C235" s="18" t="s">
        <v>199</v>
      </c>
      <c r="D235" s="22">
        <v>240</v>
      </c>
      <c r="E235" s="26">
        <v>9.5</v>
      </c>
      <c r="F235" s="26"/>
      <c r="G235" s="26">
        <v>0</v>
      </c>
      <c r="H235" s="26"/>
      <c r="I235" s="23">
        <f t="shared" ref="I235" si="222">G235+H235</f>
        <v>0</v>
      </c>
      <c r="J235" s="26">
        <v>0</v>
      </c>
      <c r="K235" s="26"/>
      <c r="L235" s="23">
        <f t="shared" ref="L235" si="223">J235+K235</f>
        <v>0</v>
      </c>
      <c r="M235" s="27"/>
    </row>
    <row r="236" spans="2:13" ht="48" x14ac:dyDescent="0.25">
      <c r="B236" s="25" t="s">
        <v>59</v>
      </c>
      <c r="C236" s="18" t="s">
        <v>205</v>
      </c>
      <c r="D236" s="22"/>
      <c r="E236" s="26">
        <f t="shared" ref="E236:L237" si="224">E237</f>
        <v>6599.7</v>
      </c>
      <c r="F236" s="26">
        <f t="shared" si="224"/>
        <v>6682.2</v>
      </c>
      <c r="G236" s="26">
        <f t="shared" ref="G236:L236" si="225">G237+G239</f>
        <v>4600</v>
      </c>
      <c r="H236" s="26">
        <f t="shared" si="225"/>
        <v>0</v>
      </c>
      <c r="I236" s="26">
        <f t="shared" si="225"/>
        <v>4600</v>
      </c>
      <c r="J236" s="26">
        <f t="shared" si="225"/>
        <v>0</v>
      </c>
      <c r="K236" s="26">
        <f t="shared" si="225"/>
        <v>0</v>
      </c>
      <c r="L236" s="26">
        <f t="shared" si="225"/>
        <v>0</v>
      </c>
      <c r="M236" s="27"/>
    </row>
    <row r="237" spans="2:13" ht="24" x14ac:dyDescent="0.25">
      <c r="B237" s="25" t="s">
        <v>72</v>
      </c>
      <c r="C237" s="18" t="s">
        <v>205</v>
      </c>
      <c r="D237" s="22">
        <v>200</v>
      </c>
      <c r="E237" s="26">
        <f t="shared" si="224"/>
        <v>6599.7</v>
      </c>
      <c r="F237" s="26">
        <f t="shared" si="224"/>
        <v>6682.2</v>
      </c>
      <c r="G237" s="26">
        <f t="shared" si="224"/>
        <v>4600</v>
      </c>
      <c r="H237" s="26">
        <f t="shared" si="224"/>
        <v>0</v>
      </c>
      <c r="I237" s="26">
        <f t="shared" si="224"/>
        <v>4600</v>
      </c>
      <c r="J237" s="26">
        <f t="shared" si="224"/>
        <v>0</v>
      </c>
      <c r="K237" s="26">
        <f t="shared" si="224"/>
        <v>0</v>
      </c>
      <c r="L237" s="26">
        <f t="shared" si="224"/>
        <v>0</v>
      </c>
      <c r="M237" s="27"/>
    </row>
    <row r="238" spans="2:13" ht="24" x14ac:dyDescent="0.25">
      <c r="B238" s="25" t="s">
        <v>1</v>
      </c>
      <c r="C238" s="18" t="s">
        <v>205</v>
      </c>
      <c r="D238" s="22">
        <v>240</v>
      </c>
      <c r="E238" s="26">
        <v>6599.7</v>
      </c>
      <c r="F238" s="26">
        <v>6682.2</v>
      </c>
      <c r="G238" s="26">
        <v>4600</v>
      </c>
      <c r="H238" s="26"/>
      <c r="I238" s="23">
        <f t="shared" ref="I238" si="226">G238+H238</f>
        <v>4600</v>
      </c>
      <c r="J238" s="26">
        <v>0</v>
      </c>
      <c r="K238" s="26"/>
      <c r="L238" s="23">
        <f t="shared" ref="L238" si="227">J238+K238</f>
        <v>0</v>
      </c>
      <c r="M238" s="27"/>
    </row>
    <row r="239" spans="2:13" hidden="1" x14ac:dyDescent="0.25">
      <c r="B239" s="24" t="s">
        <v>14</v>
      </c>
      <c r="C239" s="18" t="s">
        <v>205</v>
      </c>
      <c r="D239" s="22">
        <v>500</v>
      </c>
      <c r="E239" s="23">
        <f t="shared" ref="E239:L239" si="228">E240</f>
        <v>4344.3999999999996</v>
      </c>
      <c r="F239" s="23">
        <f t="shared" si="228"/>
        <v>26.3</v>
      </c>
      <c r="G239" s="23">
        <f t="shared" si="228"/>
        <v>0</v>
      </c>
      <c r="H239" s="23">
        <f t="shared" si="228"/>
        <v>0</v>
      </c>
      <c r="I239" s="23">
        <f t="shared" si="228"/>
        <v>0</v>
      </c>
      <c r="J239" s="23">
        <f t="shared" si="228"/>
        <v>0</v>
      </c>
      <c r="K239" s="23">
        <f t="shared" si="228"/>
        <v>0</v>
      </c>
      <c r="L239" s="23">
        <f t="shared" si="228"/>
        <v>0</v>
      </c>
      <c r="M239" s="27"/>
    </row>
    <row r="240" spans="2:13" hidden="1" x14ac:dyDescent="0.25">
      <c r="B240" s="25" t="s">
        <v>13</v>
      </c>
      <c r="C240" s="18" t="s">
        <v>205</v>
      </c>
      <c r="D240" s="22">
        <v>540</v>
      </c>
      <c r="E240" s="23">
        <v>4344.3999999999996</v>
      </c>
      <c r="F240" s="23">
        <v>26.3</v>
      </c>
      <c r="G240" s="23">
        <v>0</v>
      </c>
      <c r="H240" s="23"/>
      <c r="I240" s="23">
        <f t="shared" ref="I240" si="229">G240+H240</f>
        <v>0</v>
      </c>
      <c r="J240" s="23">
        <v>0</v>
      </c>
      <c r="K240" s="23"/>
      <c r="L240" s="23">
        <f t="shared" ref="L240" si="230">J240+K240</f>
        <v>0</v>
      </c>
      <c r="M240" s="27"/>
    </row>
    <row r="241" spans="2:13" ht="24" x14ac:dyDescent="0.25">
      <c r="B241" s="24" t="s">
        <v>45</v>
      </c>
      <c r="C241" s="18" t="s">
        <v>131</v>
      </c>
      <c r="D241" s="22"/>
      <c r="E241" s="23">
        <f t="shared" ref="E241:L241" si="231">E242+E244</f>
        <v>4330</v>
      </c>
      <c r="F241" s="23">
        <f t="shared" si="231"/>
        <v>491</v>
      </c>
      <c r="G241" s="23">
        <f t="shared" si="231"/>
        <v>7720</v>
      </c>
      <c r="H241" s="23">
        <f t="shared" si="231"/>
        <v>0</v>
      </c>
      <c r="I241" s="23">
        <f t="shared" si="231"/>
        <v>7720</v>
      </c>
      <c r="J241" s="23">
        <f t="shared" si="231"/>
        <v>12274.3</v>
      </c>
      <c r="K241" s="23">
        <f t="shared" si="231"/>
        <v>0</v>
      </c>
      <c r="L241" s="23">
        <f t="shared" si="231"/>
        <v>12274.3</v>
      </c>
      <c r="M241" s="27"/>
    </row>
    <row r="242" spans="2:13" ht="24" x14ac:dyDescent="0.25">
      <c r="B242" s="25" t="s">
        <v>72</v>
      </c>
      <c r="C242" s="18" t="s">
        <v>131</v>
      </c>
      <c r="D242" s="22">
        <v>200</v>
      </c>
      <c r="E242" s="26">
        <f t="shared" ref="E242:L242" si="232">E243</f>
        <v>3330</v>
      </c>
      <c r="F242" s="26">
        <f t="shared" si="232"/>
        <v>500</v>
      </c>
      <c r="G242" s="26">
        <f t="shared" si="232"/>
        <v>6000</v>
      </c>
      <c r="H242" s="26">
        <f t="shared" si="232"/>
        <v>0</v>
      </c>
      <c r="I242" s="26">
        <f t="shared" si="232"/>
        <v>6000</v>
      </c>
      <c r="J242" s="26">
        <f t="shared" si="232"/>
        <v>11824.3</v>
      </c>
      <c r="K242" s="26">
        <f t="shared" si="232"/>
        <v>0</v>
      </c>
      <c r="L242" s="26">
        <f t="shared" si="232"/>
        <v>11824.3</v>
      </c>
      <c r="M242" s="27"/>
    </row>
    <row r="243" spans="2:13" ht="24" x14ac:dyDescent="0.25">
      <c r="B243" s="25" t="s">
        <v>1</v>
      </c>
      <c r="C243" s="18" t="s">
        <v>131</v>
      </c>
      <c r="D243" s="22">
        <v>240</v>
      </c>
      <c r="E243" s="26">
        <v>3330</v>
      </c>
      <c r="F243" s="26">
        <v>500</v>
      </c>
      <c r="G243" s="26">
        <v>6000</v>
      </c>
      <c r="H243" s="26"/>
      <c r="I243" s="23">
        <f t="shared" ref="I243" si="233">G243+H243</f>
        <v>6000</v>
      </c>
      <c r="J243" s="26">
        <f>5000+6141.9+682.4</f>
        <v>11824.3</v>
      </c>
      <c r="K243" s="26"/>
      <c r="L243" s="23">
        <f t="shared" ref="L243" si="234">J243+K243</f>
        <v>11824.3</v>
      </c>
      <c r="M243" s="27"/>
    </row>
    <row r="244" spans="2:13" x14ac:dyDescent="0.25">
      <c r="B244" s="25" t="s">
        <v>8</v>
      </c>
      <c r="C244" s="18" t="s">
        <v>131</v>
      </c>
      <c r="D244" s="22">
        <v>800</v>
      </c>
      <c r="E244" s="23">
        <f t="shared" ref="E244:L244" si="235">E245</f>
        <v>1000</v>
      </c>
      <c r="F244" s="23">
        <f t="shared" si="235"/>
        <v>-9</v>
      </c>
      <c r="G244" s="23">
        <f t="shared" si="235"/>
        <v>1720</v>
      </c>
      <c r="H244" s="23">
        <f t="shared" si="235"/>
        <v>0</v>
      </c>
      <c r="I244" s="23">
        <f t="shared" si="235"/>
        <v>1720</v>
      </c>
      <c r="J244" s="23">
        <f t="shared" si="235"/>
        <v>450</v>
      </c>
      <c r="K244" s="23">
        <f t="shared" si="235"/>
        <v>0</v>
      </c>
      <c r="L244" s="23">
        <f t="shared" si="235"/>
        <v>450</v>
      </c>
      <c r="M244" s="27"/>
    </row>
    <row r="245" spans="2:13" ht="36" x14ac:dyDescent="0.25">
      <c r="B245" s="25" t="s">
        <v>73</v>
      </c>
      <c r="C245" s="18" t="s">
        <v>131</v>
      </c>
      <c r="D245" s="22">
        <v>810</v>
      </c>
      <c r="E245" s="23">
        <v>1000</v>
      </c>
      <c r="F245" s="23">
        <v>-9</v>
      </c>
      <c r="G245" s="23">
        <v>1720</v>
      </c>
      <c r="H245" s="23"/>
      <c r="I245" s="23">
        <f t="shared" ref="I245" si="236">G245+H245</f>
        <v>1720</v>
      </c>
      <c r="J245" s="23">
        <v>450</v>
      </c>
      <c r="K245" s="23"/>
      <c r="L245" s="23">
        <f t="shared" ref="L245" si="237">J245+K245</f>
        <v>450</v>
      </c>
      <c r="M245" s="27"/>
    </row>
    <row r="246" spans="2:13" x14ac:dyDescent="0.25">
      <c r="B246" s="36" t="s">
        <v>89</v>
      </c>
      <c r="C246" s="18" t="s">
        <v>100</v>
      </c>
      <c r="D246" s="22"/>
      <c r="E246" s="23">
        <f t="shared" ref="E246:L246" si="238">E247+E274</f>
        <v>23130</v>
      </c>
      <c r="F246" s="23">
        <f t="shared" si="238"/>
        <v>1529</v>
      </c>
      <c r="G246" s="23">
        <f t="shared" si="238"/>
        <v>20723.5</v>
      </c>
      <c r="H246" s="23">
        <f t="shared" si="238"/>
        <v>0</v>
      </c>
      <c r="I246" s="23">
        <f t="shared" si="238"/>
        <v>20723.5</v>
      </c>
      <c r="J246" s="23">
        <f t="shared" si="238"/>
        <v>23047.200000000001</v>
      </c>
      <c r="K246" s="23">
        <f t="shared" si="238"/>
        <v>0</v>
      </c>
      <c r="L246" s="23">
        <f t="shared" si="238"/>
        <v>23047.200000000001</v>
      </c>
      <c r="M246" s="27"/>
    </row>
    <row r="247" spans="2:13" ht="24" x14ac:dyDescent="0.25">
      <c r="B247" s="24" t="s">
        <v>38</v>
      </c>
      <c r="C247" s="18" t="s">
        <v>101</v>
      </c>
      <c r="D247" s="22"/>
      <c r="E247" s="23">
        <f t="shared" ref="E247:L247" si="239">E248+E261+E267</f>
        <v>9146.7999999999993</v>
      </c>
      <c r="F247" s="23">
        <f t="shared" si="239"/>
        <v>844</v>
      </c>
      <c r="G247" s="23">
        <f t="shared" si="239"/>
        <v>8023.5</v>
      </c>
      <c r="H247" s="23">
        <f t="shared" si="239"/>
        <v>0</v>
      </c>
      <c r="I247" s="23">
        <f t="shared" si="239"/>
        <v>8023.5</v>
      </c>
      <c r="J247" s="23">
        <f t="shared" si="239"/>
        <v>9397.2000000000007</v>
      </c>
      <c r="K247" s="23">
        <f t="shared" si="239"/>
        <v>0</v>
      </c>
      <c r="L247" s="23">
        <f t="shared" si="239"/>
        <v>9397.2000000000007</v>
      </c>
      <c r="M247" s="27"/>
    </row>
    <row r="248" spans="2:13" x14ac:dyDescent="0.25">
      <c r="B248" s="24" t="s">
        <v>39</v>
      </c>
      <c r="C248" s="18" t="s">
        <v>102</v>
      </c>
      <c r="D248" s="22"/>
      <c r="E248" s="23">
        <f t="shared" ref="E248:L248" si="240">E249+E254</f>
        <v>7573.5</v>
      </c>
      <c r="F248" s="23">
        <f t="shared" si="240"/>
        <v>652</v>
      </c>
      <c r="G248" s="23">
        <f t="shared" si="240"/>
        <v>6733.5</v>
      </c>
      <c r="H248" s="23">
        <f t="shared" si="240"/>
        <v>0</v>
      </c>
      <c r="I248" s="23">
        <f t="shared" si="240"/>
        <v>6733.5</v>
      </c>
      <c r="J248" s="23">
        <f t="shared" si="240"/>
        <v>7737.2</v>
      </c>
      <c r="K248" s="23">
        <f t="shared" si="240"/>
        <v>0</v>
      </c>
      <c r="L248" s="23">
        <f t="shared" si="240"/>
        <v>7737.2</v>
      </c>
      <c r="M248" s="27"/>
    </row>
    <row r="249" spans="2:13" ht="24" x14ac:dyDescent="0.25">
      <c r="B249" s="24" t="s">
        <v>40</v>
      </c>
      <c r="C249" s="18" t="s">
        <v>103</v>
      </c>
      <c r="D249" s="22"/>
      <c r="E249" s="23">
        <f t="shared" ref="E249:L249" si="241">E250+E252</f>
        <v>7427</v>
      </c>
      <c r="F249" s="23">
        <f t="shared" si="241"/>
        <v>652</v>
      </c>
      <c r="G249" s="23">
        <f t="shared" si="241"/>
        <v>6733.5</v>
      </c>
      <c r="H249" s="23">
        <f t="shared" si="241"/>
        <v>0</v>
      </c>
      <c r="I249" s="23">
        <f t="shared" si="241"/>
        <v>6733.5</v>
      </c>
      <c r="J249" s="23">
        <f t="shared" si="241"/>
        <v>7737.2</v>
      </c>
      <c r="K249" s="23">
        <f t="shared" si="241"/>
        <v>0</v>
      </c>
      <c r="L249" s="23">
        <f t="shared" si="241"/>
        <v>7737.2</v>
      </c>
      <c r="M249" s="27"/>
    </row>
    <row r="250" spans="2:13" ht="36" x14ac:dyDescent="0.25">
      <c r="B250" s="25" t="s">
        <v>3</v>
      </c>
      <c r="C250" s="18" t="s">
        <v>103</v>
      </c>
      <c r="D250" s="22">
        <v>100</v>
      </c>
      <c r="E250" s="23">
        <f t="shared" ref="E250:L250" si="242">E251</f>
        <v>6744.6</v>
      </c>
      <c r="F250" s="23">
        <f t="shared" si="242"/>
        <v>40</v>
      </c>
      <c r="G250" s="23">
        <f t="shared" si="242"/>
        <v>6733.5</v>
      </c>
      <c r="H250" s="23">
        <f t="shared" si="242"/>
        <v>0</v>
      </c>
      <c r="I250" s="23">
        <f t="shared" si="242"/>
        <v>6733.5</v>
      </c>
      <c r="J250" s="23">
        <f t="shared" si="242"/>
        <v>6697.2</v>
      </c>
      <c r="K250" s="23">
        <f t="shared" si="242"/>
        <v>0</v>
      </c>
      <c r="L250" s="23">
        <f t="shared" si="242"/>
        <v>6697.2</v>
      </c>
    </row>
    <row r="251" spans="2:13" x14ac:dyDescent="0.25">
      <c r="B251" s="25" t="s">
        <v>75</v>
      </c>
      <c r="C251" s="18" t="s">
        <v>103</v>
      </c>
      <c r="D251" s="22">
        <v>110</v>
      </c>
      <c r="E251" s="23">
        <v>6744.6</v>
      </c>
      <c r="F251" s="23">
        <v>40</v>
      </c>
      <c r="G251" s="23">
        <v>6733.5</v>
      </c>
      <c r="H251" s="23"/>
      <c r="I251" s="23">
        <f t="shared" ref="I251" si="243">G251+H251</f>
        <v>6733.5</v>
      </c>
      <c r="J251" s="23">
        <v>6697.2</v>
      </c>
      <c r="K251" s="23"/>
      <c r="L251" s="23">
        <f t="shared" ref="L251" si="244">J251+K251</f>
        <v>6697.2</v>
      </c>
      <c r="M251" s="27"/>
    </row>
    <row r="252" spans="2:13" ht="24" hidden="1" x14ac:dyDescent="0.25">
      <c r="B252" s="25" t="s">
        <v>72</v>
      </c>
      <c r="C252" s="18" t="s">
        <v>103</v>
      </c>
      <c r="D252" s="22">
        <v>200</v>
      </c>
      <c r="E252" s="23">
        <f t="shared" ref="E252:L252" si="245">E253</f>
        <v>682.4</v>
      </c>
      <c r="F252" s="23">
        <f t="shared" si="245"/>
        <v>612</v>
      </c>
      <c r="G252" s="23">
        <f t="shared" si="245"/>
        <v>0</v>
      </c>
      <c r="H252" s="23">
        <f t="shared" si="245"/>
        <v>0</v>
      </c>
      <c r="I252" s="23">
        <f t="shared" si="245"/>
        <v>0</v>
      </c>
      <c r="J252" s="23">
        <f t="shared" si="245"/>
        <v>1040</v>
      </c>
      <c r="K252" s="23">
        <f t="shared" si="245"/>
        <v>0</v>
      </c>
      <c r="L252" s="23">
        <f t="shared" si="245"/>
        <v>1040</v>
      </c>
      <c r="M252" s="27"/>
    </row>
    <row r="253" spans="2:13" ht="24" hidden="1" x14ac:dyDescent="0.25">
      <c r="B253" s="25" t="s">
        <v>1</v>
      </c>
      <c r="C253" s="18" t="s">
        <v>103</v>
      </c>
      <c r="D253" s="22">
        <v>240</v>
      </c>
      <c r="E253" s="23">
        <v>682.4</v>
      </c>
      <c r="F253" s="23">
        <v>612</v>
      </c>
      <c r="G253" s="23">
        <v>0</v>
      </c>
      <c r="H253" s="23"/>
      <c r="I253" s="23">
        <f t="shared" ref="I253" si="246">G253+H253</f>
        <v>0</v>
      </c>
      <c r="J253" s="23">
        <v>1040</v>
      </c>
      <c r="K253" s="23"/>
      <c r="L253" s="23">
        <f t="shared" ref="L253" si="247">J253+K253</f>
        <v>1040</v>
      </c>
      <c r="M253" s="27"/>
    </row>
    <row r="254" spans="2:13" hidden="1" x14ac:dyDescent="0.25">
      <c r="B254" s="37" t="s">
        <v>109</v>
      </c>
      <c r="C254" s="38" t="s">
        <v>102</v>
      </c>
      <c r="D254" s="22"/>
      <c r="E254" s="23">
        <f t="shared" ref="E254:L254" si="248">E255+E258</f>
        <v>146.5</v>
      </c>
      <c r="F254" s="23">
        <f t="shared" si="248"/>
        <v>0</v>
      </c>
      <c r="G254" s="23">
        <f t="shared" si="248"/>
        <v>0</v>
      </c>
      <c r="H254" s="23">
        <f t="shared" si="248"/>
        <v>0</v>
      </c>
      <c r="I254" s="23">
        <f t="shared" si="248"/>
        <v>0</v>
      </c>
      <c r="J254" s="23">
        <f t="shared" si="248"/>
        <v>0</v>
      </c>
      <c r="K254" s="23">
        <f t="shared" si="248"/>
        <v>0</v>
      </c>
      <c r="L254" s="23">
        <f t="shared" si="248"/>
        <v>0</v>
      </c>
      <c r="M254" s="27"/>
    </row>
    <row r="255" spans="2:13" ht="24" hidden="1" x14ac:dyDescent="0.25">
      <c r="B255" s="37" t="s">
        <v>252</v>
      </c>
      <c r="C255" s="38" t="s">
        <v>253</v>
      </c>
      <c r="D255" s="22"/>
      <c r="E255" s="23">
        <f t="shared" ref="E255:L256" si="249">E256</f>
        <v>139.19999999999999</v>
      </c>
      <c r="F255" s="23">
        <f t="shared" si="249"/>
        <v>0</v>
      </c>
      <c r="G255" s="23">
        <f t="shared" si="249"/>
        <v>0</v>
      </c>
      <c r="H255" s="23">
        <f t="shared" si="249"/>
        <v>0</v>
      </c>
      <c r="I255" s="23">
        <f t="shared" si="249"/>
        <v>0</v>
      </c>
      <c r="J255" s="23">
        <f t="shared" si="249"/>
        <v>0</v>
      </c>
      <c r="K255" s="23">
        <f t="shared" si="249"/>
        <v>0</v>
      </c>
      <c r="L255" s="23">
        <f t="shared" si="249"/>
        <v>0</v>
      </c>
      <c r="M255" s="27"/>
    </row>
    <row r="256" spans="2:13" ht="24" hidden="1" x14ac:dyDescent="0.25">
      <c r="B256" s="25" t="s">
        <v>72</v>
      </c>
      <c r="C256" s="18" t="s">
        <v>253</v>
      </c>
      <c r="D256" s="22">
        <v>200</v>
      </c>
      <c r="E256" s="23">
        <f t="shared" si="249"/>
        <v>139.19999999999999</v>
      </c>
      <c r="F256" s="23">
        <f t="shared" si="249"/>
        <v>0</v>
      </c>
      <c r="G256" s="23">
        <f t="shared" si="249"/>
        <v>0</v>
      </c>
      <c r="H256" s="23">
        <f t="shared" si="249"/>
        <v>0</v>
      </c>
      <c r="I256" s="23">
        <f t="shared" si="249"/>
        <v>0</v>
      </c>
      <c r="J256" s="23">
        <f t="shared" si="249"/>
        <v>0</v>
      </c>
      <c r="K256" s="23">
        <f t="shared" si="249"/>
        <v>0</v>
      </c>
      <c r="L256" s="23">
        <f t="shared" si="249"/>
        <v>0</v>
      </c>
    </row>
    <row r="257" spans="2:13" ht="24" hidden="1" x14ac:dyDescent="0.25">
      <c r="B257" s="39" t="s">
        <v>1</v>
      </c>
      <c r="C257" s="40" t="s">
        <v>253</v>
      </c>
      <c r="D257" s="41">
        <v>240</v>
      </c>
      <c r="E257" s="23">
        <v>139.19999999999999</v>
      </c>
      <c r="F257" s="23"/>
      <c r="G257" s="23">
        <v>0</v>
      </c>
      <c r="H257" s="23"/>
      <c r="I257" s="23">
        <f t="shared" ref="I257" si="250">G257+H257</f>
        <v>0</v>
      </c>
      <c r="J257" s="23">
        <v>0</v>
      </c>
      <c r="K257" s="23"/>
      <c r="L257" s="23">
        <f t="shared" ref="L257" si="251">J257+K257</f>
        <v>0</v>
      </c>
      <c r="M257" s="27"/>
    </row>
    <row r="258" spans="2:13" ht="24" hidden="1" x14ac:dyDescent="0.25">
      <c r="B258" s="39" t="s">
        <v>254</v>
      </c>
      <c r="C258" s="40" t="s">
        <v>255</v>
      </c>
      <c r="D258" s="22"/>
      <c r="E258" s="23">
        <f t="shared" ref="E258:L259" si="252">E259</f>
        <v>7.3</v>
      </c>
      <c r="F258" s="23">
        <f t="shared" si="252"/>
        <v>0</v>
      </c>
      <c r="G258" s="23">
        <f t="shared" si="252"/>
        <v>0</v>
      </c>
      <c r="H258" s="23">
        <f t="shared" si="252"/>
        <v>0</v>
      </c>
      <c r="I258" s="23">
        <f t="shared" si="252"/>
        <v>0</v>
      </c>
      <c r="J258" s="23">
        <f t="shared" si="252"/>
        <v>0</v>
      </c>
      <c r="K258" s="23">
        <f t="shared" si="252"/>
        <v>0</v>
      </c>
      <c r="L258" s="23">
        <f t="shared" si="252"/>
        <v>0</v>
      </c>
      <c r="M258" s="27"/>
    </row>
    <row r="259" spans="2:13" ht="24" hidden="1" x14ac:dyDescent="0.25">
      <c r="B259" s="25" t="s">
        <v>72</v>
      </c>
      <c r="C259" s="40" t="s">
        <v>255</v>
      </c>
      <c r="D259" s="22">
        <v>200</v>
      </c>
      <c r="E259" s="23">
        <f t="shared" si="252"/>
        <v>7.3</v>
      </c>
      <c r="F259" s="23">
        <f t="shared" si="252"/>
        <v>0</v>
      </c>
      <c r="G259" s="23">
        <f t="shared" si="252"/>
        <v>0</v>
      </c>
      <c r="H259" s="23">
        <f t="shared" si="252"/>
        <v>0</v>
      </c>
      <c r="I259" s="23">
        <f t="shared" si="252"/>
        <v>0</v>
      </c>
      <c r="J259" s="23">
        <f t="shared" si="252"/>
        <v>0</v>
      </c>
      <c r="K259" s="23">
        <f t="shared" si="252"/>
        <v>0</v>
      </c>
      <c r="L259" s="23">
        <f t="shared" si="252"/>
        <v>0</v>
      </c>
    </row>
    <row r="260" spans="2:13" ht="24" hidden="1" x14ac:dyDescent="0.25">
      <c r="B260" s="39" t="s">
        <v>1</v>
      </c>
      <c r="C260" s="40" t="s">
        <v>255</v>
      </c>
      <c r="D260" s="41">
        <v>240</v>
      </c>
      <c r="E260" s="23">
        <v>7.3</v>
      </c>
      <c r="F260" s="23"/>
      <c r="G260" s="23">
        <v>0</v>
      </c>
      <c r="H260" s="23"/>
      <c r="I260" s="23">
        <f t="shared" ref="I260" si="253">G260+H260</f>
        <v>0</v>
      </c>
      <c r="J260" s="23">
        <v>0</v>
      </c>
      <c r="K260" s="23"/>
      <c r="L260" s="23">
        <f t="shared" ref="L260" si="254">J260+K260</f>
        <v>0</v>
      </c>
      <c r="M260" s="27"/>
    </row>
    <row r="261" spans="2:13" x14ac:dyDescent="0.25">
      <c r="B261" s="24" t="s">
        <v>41</v>
      </c>
      <c r="C261" s="18" t="s">
        <v>104</v>
      </c>
      <c r="D261" s="22"/>
      <c r="E261" s="23">
        <f t="shared" ref="E261:L261" si="255">E262</f>
        <v>1573.3000000000002</v>
      </c>
      <c r="F261" s="23">
        <f t="shared" si="255"/>
        <v>192</v>
      </c>
      <c r="G261" s="23">
        <f t="shared" si="255"/>
        <v>1290</v>
      </c>
      <c r="H261" s="23">
        <f t="shared" si="255"/>
        <v>0</v>
      </c>
      <c r="I261" s="23">
        <f t="shared" si="255"/>
        <v>1290</v>
      </c>
      <c r="J261" s="23">
        <f t="shared" si="255"/>
        <v>1660</v>
      </c>
      <c r="K261" s="23">
        <f t="shared" si="255"/>
        <v>0</v>
      </c>
      <c r="L261" s="23">
        <f t="shared" si="255"/>
        <v>1660</v>
      </c>
      <c r="M261" s="27"/>
    </row>
    <row r="262" spans="2:13" ht="15.75" customHeight="1" x14ac:dyDescent="0.25">
      <c r="B262" s="24" t="s">
        <v>40</v>
      </c>
      <c r="C262" s="18" t="s">
        <v>105</v>
      </c>
      <c r="D262" s="22"/>
      <c r="E262" s="23">
        <f t="shared" ref="E262:L262" si="256">E263+E265</f>
        <v>1573.3000000000002</v>
      </c>
      <c r="F262" s="23">
        <f t="shared" si="256"/>
        <v>192</v>
      </c>
      <c r="G262" s="23">
        <f t="shared" si="256"/>
        <v>1290</v>
      </c>
      <c r="H262" s="23">
        <f t="shared" si="256"/>
        <v>0</v>
      </c>
      <c r="I262" s="23">
        <f t="shared" si="256"/>
        <v>1290</v>
      </c>
      <c r="J262" s="23">
        <f t="shared" si="256"/>
        <v>1660</v>
      </c>
      <c r="K262" s="23">
        <f t="shared" si="256"/>
        <v>0</v>
      </c>
      <c r="L262" s="23">
        <f t="shared" si="256"/>
        <v>1660</v>
      </c>
      <c r="M262" s="27"/>
    </row>
    <row r="263" spans="2:13" ht="36" x14ac:dyDescent="0.25">
      <c r="B263" s="25" t="s">
        <v>3</v>
      </c>
      <c r="C263" s="18" t="s">
        <v>105</v>
      </c>
      <c r="D263" s="22">
        <v>100</v>
      </c>
      <c r="E263" s="23">
        <f t="shared" ref="E263:L263" si="257">E264</f>
        <v>1357.4</v>
      </c>
      <c r="F263" s="23">
        <f t="shared" si="257"/>
        <v>-65.2</v>
      </c>
      <c r="G263" s="23">
        <f t="shared" si="257"/>
        <v>1290</v>
      </c>
      <c r="H263" s="23">
        <f t="shared" si="257"/>
        <v>0</v>
      </c>
      <c r="I263" s="23">
        <f t="shared" si="257"/>
        <v>1290</v>
      </c>
      <c r="J263" s="23">
        <f t="shared" si="257"/>
        <v>1310</v>
      </c>
      <c r="K263" s="23">
        <f t="shared" si="257"/>
        <v>0</v>
      </c>
      <c r="L263" s="23">
        <f t="shared" si="257"/>
        <v>1310</v>
      </c>
      <c r="M263" s="27"/>
    </row>
    <row r="264" spans="2:13" x14ac:dyDescent="0.25">
      <c r="B264" s="25" t="s">
        <v>75</v>
      </c>
      <c r="C264" s="18" t="s">
        <v>105</v>
      </c>
      <c r="D264" s="22">
        <v>110</v>
      </c>
      <c r="E264" s="23">
        <v>1357.4</v>
      </c>
      <c r="F264" s="23">
        <v>-65.2</v>
      </c>
      <c r="G264" s="23">
        <v>1290</v>
      </c>
      <c r="H264" s="23"/>
      <c r="I264" s="23">
        <f t="shared" ref="I264" si="258">G264+H264</f>
        <v>1290</v>
      </c>
      <c r="J264" s="23">
        <v>1310</v>
      </c>
      <c r="K264" s="23"/>
      <c r="L264" s="23">
        <f t="shared" ref="L264" si="259">J264+K264</f>
        <v>1310</v>
      </c>
      <c r="M264" s="27"/>
    </row>
    <row r="265" spans="2:13" ht="24" hidden="1" x14ac:dyDescent="0.25">
      <c r="B265" s="25" t="s">
        <v>72</v>
      </c>
      <c r="C265" s="18" t="s">
        <v>105</v>
      </c>
      <c r="D265" s="22">
        <v>200</v>
      </c>
      <c r="E265" s="23">
        <f t="shared" ref="E265:L265" si="260">E266</f>
        <v>215.9</v>
      </c>
      <c r="F265" s="23">
        <f t="shared" si="260"/>
        <v>257.2</v>
      </c>
      <c r="G265" s="23">
        <f t="shared" si="260"/>
        <v>0</v>
      </c>
      <c r="H265" s="23">
        <f t="shared" si="260"/>
        <v>0</v>
      </c>
      <c r="I265" s="23">
        <f t="shared" si="260"/>
        <v>0</v>
      </c>
      <c r="J265" s="23">
        <f t="shared" si="260"/>
        <v>350</v>
      </c>
      <c r="K265" s="23">
        <f t="shared" si="260"/>
        <v>0</v>
      </c>
      <c r="L265" s="23">
        <f t="shared" si="260"/>
        <v>350</v>
      </c>
      <c r="M265" s="27"/>
    </row>
    <row r="266" spans="2:13" ht="24" hidden="1" x14ac:dyDescent="0.25">
      <c r="B266" s="25" t="s">
        <v>1</v>
      </c>
      <c r="C266" s="18" t="s">
        <v>105</v>
      </c>
      <c r="D266" s="22">
        <v>240</v>
      </c>
      <c r="E266" s="23">
        <f>192.4+23.5</f>
        <v>215.9</v>
      </c>
      <c r="F266" s="23">
        <v>257.2</v>
      </c>
      <c r="G266" s="23">
        <v>0</v>
      </c>
      <c r="H266" s="23"/>
      <c r="I266" s="23">
        <f t="shared" ref="I266" si="261">G266+H266</f>
        <v>0</v>
      </c>
      <c r="J266" s="23">
        <v>350</v>
      </c>
      <c r="K266" s="23"/>
      <c r="L266" s="23">
        <f t="shared" ref="L266" si="262">J266+K266</f>
        <v>350</v>
      </c>
      <c r="M266" s="27"/>
    </row>
    <row r="267" spans="2:13" hidden="1" x14ac:dyDescent="0.25">
      <c r="B267" s="25" t="s">
        <v>109</v>
      </c>
      <c r="C267" s="18" t="s">
        <v>102</v>
      </c>
      <c r="D267" s="22"/>
      <c r="E267" s="23">
        <f t="shared" ref="E267:L267" si="263">E268+E271</f>
        <v>0</v>
      </c>
      <c r="F267" s="23">
        <f t="shared" si="263"/>
        <v>0</v>
      </c>
      <c r="G267" s="23">
        <f t="shared" si="263"/>
        <v>0</v>
      </c>
      <c r="H267" s="23">
        <f t="shared" si="263"/>
        <v>0</v>
      </c>
      <c r="I267" s="23">
        <f t="shared" si="263"/>
        <v>0</v>
      </c>
      <c r="J267" s="23">
        <f t="shared" si="263"/>
        <v>0</v>
      </c>
      <c r="K267" s="23">
        <f t="shared" si="263"/>
        <v>0</v>
      </c>
      <c r="L267" s="23">
        <f t="shared" si="263"/>
        <v>0</v>
      </c>
      <c r="M267" s="27"/>
    </row>
    <row r="268" spans="2:13" ht="24" hidden="1" x14ac:dyDescent="0.25">
      <c r="B268" s="25" t="s">
        <v>99</v>
      </c>
      <c r="C268" s="18" t="s">
        <v>253</v>
      </c>
      <c r="D268" s="22"/>
      <c r="E268" s="23">
        <f t="shared" ref="E268:L269" si="264">E269</f>
        <v>0</v>
      </c>
      <c r="F268" s="23">
        <f t="shared" si="264"/>
        <v>0</v>
      </c>
      <c r="G268" s="23">
        <f t="shared" si="264"/>
        <v>0</v>
      </c>
      <c r="H268" s="23">
        <f t="shared" si="264"/>
        <v>0</v>
      </c>
      <c r="I268" s="23">
        <f t="shared" si="264"/>
        <v>0</v>
      </c>
      <c r="J268" s="23">
        <f t="shared" si="264"/>
        <v>0</v>
      </c>
      <c r="K268" s="23">
        <f t="shared" si="264"/>
        <v>0</v>
      </c>
      <c r="L268" s="23">
        <f t="shared" si="264"/>
        <v>0</v>
      </c>
      <c r="M268" s="27"/>
    </row>
    <row r="269" spans="2:13" ht="24" hidden="1" x14ac:dyDescent="0.25">
      <c r="B269" s="25" t="s">
        <v>72</v>
      </c>
      <c r="C269" s="18" t="s">
        <v>253</v>
      </c>
      <c r="D269" s="22">
        <v>200</v>
      </c>
      <c r="E269" s="23">
        <f t="shared" si="264"/>
        <v>0</v>
      </c>
      <c r="F269" s="23">
        <f t="shared" si="264"/>
        <v>0</v>
      </c>
      <c r="G269" s="23">
        <f t="shared" si="264"/>
        <v>0</v>
      </c>
      <c r="H269" s="23">
        <f t="shared" si="264"/>
        <v>0</v>
      </c>
      <c r="I269" s="23">
        <f t="shared" si="264"/>
        <v>0</v>
      </c>
      <c r="J269" s="23">
        <f t="shared" si="264"/>
        <v>0</v>
      </c>
      <c r="K269" s="23">
        <f t="shared" si="264"/>
        <v>0</v>
      </c>
      <c r="L269" s="23">
        <f t="shared" si="264"/>
        <v>0</v>
      </c>
      <c r="M269" s="27"/>
    </row>
    <row r="270" spans="2:13" ht="24" hidden="1" x14ac:dyDescent="0.25">
      <c r="B270" s="25" t="s">
        <v>1</v>
      </c>
      <c r="C270" s="18" t="s">
        <v>253</v>
      </c>
      <c r="D270" s="22">
        <v>240</v>
      </c>
      <c r="E270" s="23">
        <v>0</v>
      </c>
      <c r="F270" s="23">
        <v>0</v>
      </c>
      <c r="G270" s="23">
        <v>0</v>
      </c>
      <c r="H270" s="23"/>
      <c r="I270" s="23">
        <f t="shared" ref="I270" si="265">G270+H270</f>
        <v>0</v>
      </c>
      <c r="J270" s="23">
        <v>0</v>
      </c>
      <c r="K270" s="23"/>
      <c r="L270" s="23">
        <f t="shared" ref="L270" si="266">J270+K270</f>
        <v>0</v>
      </c>
      <c r="M270" s="27"/>
    </row>
    <row r="271" spans="2:13" ht="24" hidden="1" x14ac:dyDescent="0.25">
      <c r="B271" s="25" t="s">
        <v>256</v>
      </c>
      <c r="C271" s="18" t="s">
        <v>255</v>
      </c>
      <c r="D271" s="22"/>
      <c r="E271" s="23">
        <f t="shared" ref="E271:L272" si="267">E272</f>
        <v>0</v>
      </c>
      <c r="F271" s="23">
        <f t="shared" si="267"/>
        <v>0</v>
      </c>
      <c r="G271" s="23">
        <f t="shared" si="267"/>
        <v>0</v>
      </c>
      <c r="H271" s="23">
        <f t="shared" si="267"/>
        <v>0</v>
      </c>
      <c r="I271" s="23">
        <f t="shared" si="267"/>
        <v>0</v>
      </c>
      <c r="J271" s="23">
        <f t="shared" si="267"/>
        <v>0</v>
      </c>
      <c r="K271" s="23">
        <f t="shared" si="267"/>
        <v>0</v>
      </c>
      <c r="L271" s="23">
        <f t="shared" si="267"/>
        <v>0</v>
      </c>
      <c r="M271" s="27"/>
    </row>
    <row r="272" spans="2:13" ht="24" hidden="1" x14ac:dyDescent="0.25">
      <c r="B272" s="25" t="s">
        <v>72</v>
      </c>
      <c r="C272" s="18" t="s">
        <v>255</v>
      </c>
      <c r="D272" s="22">
        <v>200</v>
      </c>
      <c r="E272" s="23">
        <f t="shared" si="267"/>
        <v>0</v>
      </c>
      <c r="F272" s="23">
        <f t="shared" si="267"/>
        <v>0</v>
      </c>
      <c r="G272" s="23">
        <f t="shared" si="267"/>
        <v>0</v>
      </c>
      <c r="H272" s="23">
        <f t="shared" si="267"/>
        <v>0</v>
      </c>
      <c r="I272" s="23">
        <f t="shared" si="267"/>
        <v>0</v>
      </c>
      <c r="J272" s="23">
        <f t="shared" si="267"/>
        <v>0</v>
      </c>
      <c r="K272" s="23">
        <f t="shared" si="267"/>
        <v>0</v>
      </c>
      <c r="L272" s="23">
        <f t="shared" si="267"/>
        <v>0</v>
      </c>
      <c r="M272" s="27"/>
    </row>
    <row r="273" spans="2:13" ht="24" hidden="1" x14ac:dyDescent="0.25">
      <c r="B273" s="25" t="s">
        <v>1</v>
      </c>
      <c r="C273" s="18" t="s">
        <v>255</v>
      </c>
      <c r="D273" s="22">
        <v>240</v>
      </c>
      <c r="E273" s="23">
        <v>0</v>
      </c>
      <c r="F273" s="23">
        <v>0</v>
      </c>
      <c r="G273" s="23">
        <v>0</v>
      </c>
      <c r="H273" s="23"/>
      <c r="I273" s="23">
        <f t="shared" ref="I273" si="268">G273+H273</f>
        <v>0</v>
      </c>
      <c r="J273" s="23">
        <v>0</v>
      </c>
      <c r="K273" s="23"/>
      <c r="L273" s="23">
        <f t="shared" ref="L273" si="269">J273+K273</f>
        <v>0</v>
      </c>
      <c r="M273" s="27"/>
    </row>
    <row r="274" spans="2:13" x14ac:dyDescent="0.25">
      <c r="B274" s="24" t="s">
        <v>35</v>
      </c>
      <c r="C274" s="18" t="s">
        <v>106</v>
      </c>
      <c r="D274" s="22"/>
      <c r="E274" s="23">
        <f t="shared" ref="E274:L274" si="270">E275</f>
        <v>13983.2</v>
      </c>
      <c r="F274" s="23">
        <f t="shared" si="270"/>
        <v>685</v>
      </c>
      <c r="G274" s="23">
        <f t="shared" si="270"/>
        <v>12700</v>
      </c>
      <c r="H274" s="23">
        <f t="shared" si="270"/>
        <v>0</v>
      </c>
      <c r="I274" s="23">
        <f t="shared" si="270"/>
        <v>12700</v>
      </c>
      <c r="J274" s="23">
        <f t="shared" si="270"/>
        <v>13650</v>
      </c>
      <c r="K274" s="23">
        <f t="shared" si="270"/>
        <v>0</v>
      </c>
      <c r="L274" s="23">
        <f t="shared" si="270"/>
        <v>13650</v>
      </c>
      <c r="M274" s="27"/>
    </row>
    <row r="275" spans="2:13" ht="24" x14ac:dyDescent="0.25">
      <c r="B275" s="24" t="s">
        <v>36</v>
      </c>
      <c r="C275" s="18" t="s">
        <v>107</v>
      </c>
      <c r="D275" s="22"/>
      <c r="E275" s="23">
        <f t="shared" ref="E275:L275" si="271">E276+E284</f>
        <v>13983.2</v>
      </c>
      <c r="F275" s="23">
        <f t="shared" si="271"/>
        <v>685</v>
      </c>
      <c r="G275" s="23">
        <f t="shared" si="271"/>
        <v>12700</v>
      </c>
      <c r="H275" s="23">
        <f t="shared" si="271"/>
        <v>0</v>
      </c>
      <c r="I275" s="23">
        <f t="shared" si="271"/>
        <v>12700</v>
      </c>
      <c r="J275" s="23">
        <f t="shared" si="271"/>
        <v>13650</v>
      </c>
      <c r="K275" s="23">
        <f t="shared" si="271"/>
        <v>0</v>
      </c>
      <c r="L275" s="23">
        <f t="shared" si="271"/>
        <v>13650</v>
      </c>
      <c r="M275" s="27"/>
    </row>
    <row r="276" spans="2:13" ht="12.75" customHeight="1" x14ac:dyDescent="0.25">
      <c r="B276" s="24" t="s">
        <v>40</v>
      </c>
      <c r="C276" s="18" t="s">
        <v>108</v>
      </c>
      <c r="D276" s="22"/>
      <c r="E276" s="23">
        <f t="shared" ref="E276:L276" si="272">E277+E279+E281</f>
        <v>13983.2</v>
      </c>
      <c r="F276" s="23">
        <f t="shared" si="272"/>
        <v>685</v>
      </c>
      <c r="G276" s="23">
        <f t="shared" si="272"/>
        <v>12700</v>
      </c>
      <c r="H276" s="23">
        <f t="shared" si="272"/>
        <v>0</v>
      </c>
      <c r="I276" s="23">
        <f t="shared" si="272"/>
        <v>12700</v>
      </c>
      <c r="J276" s="23">
        <f t="shared" si="272"/>
        <v>13650</v>
      </c>
      <c r="K276" s="23">
        <f t="shared" si="272"/>
        <v>0</v>
      </c>
      <c r="L276" s="23">
        <f t="shared" si="272"/>
        <v>13650</v>
      </c>
      <c r="M276" s="27"/>
    </row>
    <row r="277" spans="2:13" ht="36" x14ac:dyDescent="0.25">
      <c r="B277" s="25" t="s">
        <v>3</v>
      </c>
      <c r="C277" s="18" t="s">
        <v>108</v>
      </c>
      <c r="D277" s="22">
        <v>100</v>
      </c>
      <c r="E277" s="23">
        <f t="shared" ref="E277:L277" si="273">E278</f>
        <v>12031.2</v>
      </c>
      <c r="F277" s="23">
        <f t="shared" si="273"/>
        <v>167.6</v>
      </c>
      <c r="G277" s="23">
        <f t="shared" si="273"/>
        <v>12700</v>
      </c>
      <c r="H277" s="23">
        <f t="shared" si="273"/>
        <v>0</v>
      </c>
      <c r="I277" s="23">
        <f t="shared" si="273"/>
        <v>12700</v>
      </c>
      <c r="J277" s="23">
        <f t="shared" si="273"/>
        <v>12700</v>
      </c>
      <c r="K277" s="23">
        <f t="shared" si="273"/>
        <v>0</v>
      </c>
      <c r="L277" s="23">
        <f t="shared" si="273"/>
        <v>12700</v>
      </c>
      <c r="M277" s="27"/>
    </row>
    <row r="278" spans="2:13" x14ac:dyDescent="0.25">
      <c r="B278" s="25" t="s">
        <v>75</v>
      </c>
      <c r="C278" s="18" t="s">
        <v>108</v>
      </c>
      <c r="D278" s="22">
        <v>110</v>
      </c>
      <c r="E278" s="23">
        <v>12031.2</v>
      </c>
      <c r="F278" s="23">
        <v>167.6</v>
      </c>
      <c r="G278" s="23">
        <v>12700</v>
      </c>
      <c r="H278" s="23"/>
      <c r="I278" s="23">
        <f t="shared" ref="I278" si="274">G278+H278</f>
        <v>12700</v>
      </c>
      <c r="J278" s="23">
        <v>12700</v>
      </c>
      <c r="K278" s="23"/>
      <c r="L278" s="23">
        <f t="shared" ref="L278" si="275">J278+K278</f>
        <v>12700</v>
      </c>
      <c r="M278" s="27"/>
    </row>
    <row r="279" spans="2:13" ht="24" hidden="1" x14ac:dyDescent="0.25">
      <c r="B279" s="25" t="s">
        <v>72</v>
      </c>
      <c r="C279" s="18" t="s">
        <v>108</v>
      </c>
      <c r="D279" s="22">
        <v>200</v>
      </c>
      <c r="E279" s="23">
        <f t="shared" ref="E279:L279" si="276">E280</f>
        <v>1615.4</v>
      </c>
      <c r="F279" s="23">
        <f t="shared" si="276"/>
        <v>485</v>
      </c>
      <c r="G279" s="23">
        <f t="shared" si="276"/>
        <v>0</v>
      </c>
      <c r="H279" s="23">
        <f t="shared" si="276"/>
        <v>0</v>
      </c>
      <c r="I279" s="23">
        <f t="shared" si="276"/>
        <v>0</v>
      </c>
      <c r="J279" s="23">
        <f t="shared" si="276"/>
        <v>950</v>
      </c>
      <c r="K279" s="23">
        <f t="shared" si="276"/>
        <v>0</v>
      </c>
      <c r="L279" s="23">
        <f t="shared" si="276"/>
        <v>950</v>
      </c>
      <c r="M279" s="27"/>
    </row>
    <row r="280" spans="2:13" ht="24" hidden="1" x14ac:dyDescent="0.25">
      <c r="B280" s="25" t="s">
        <v>1</v>
      </c>
      <c r="C280" s="18" t="s">
        <v>108</v>
      </c>
      <c r="D280" s="22">
        <v>240</v>
      </c>
      <c r="E280" s="23">
        <v>1615.4</v>
      </c>
      <c r="F280" s="23">
        <v>485</v>
      </c>
      <c r="G280" s="23">
        <v>0</v>
      </c>
      <c r="H280" s="23"/>
      <c r="I280" s="23">
        <f t="shared" ref="I280" si="277">G280+H280</f>
        <v>0</v>
      </c>
      <c r="J280" s="23">
        <v>950</v>
      </c>
      <c r="K280" s="23"/>
      <c r="L280" s="23">
        <f t="shared" ref="L280" si="278">J280+K280</f>
        <v>950</v>
      </c>
      <c r="M280" s="27"/>
    </row>
    <row r="281" spans="2:13" hidden="1" x14ac:dyDescent="0.25">
      <c r="B281" s="25" t="s">
        <v>8</v>
      </c>
      <c r="C281" s="18" t="s">
        <v>108</v>
      </c>
      <c r="D281" s="22">
        <v>800</v>
      </c>
      <c r="E281" s="23">
        <f t="shared" ref="E281:L281" si="279">E282+E283</f>
        <v>336.6</v>
      </c>
      <c r="F281" s="23">
        <f t="shared" si="279"/>
        <v>32.4</v>
      </c>
      <c r="G281" s="23">
        <f t="shared" si="279"/>
        <v>0</v>
      </c>
      <c r="H281" s="23">
        <f t="shared" si="279"/>
        <v>0</v>
      </c>
      <c r="I281" s="23">
        <f t="shared" si="279"/>
        <v>0</v>
      </c>
      <c r="J281" s="23">
        <f t="shared" si="279"/>
        <v>0</v>
      </c>
      <c r="K281" s="23">
        <f t="shared" si="279"/>
        <v>0</v>
      </c>
      <c r="L281" s="23">
        <f t="shared" si="279"/>
        <v>0</v>
      </c>
      <c r="M281" s="27"/>
    </row>
    <row r="282" spans="2:13" hidden="1" x14ac:dyDescent="0.25">
      <c r="B282" s="25" t="s">
        <v>79</v>
      </c>
      <c r="C282" s="18" t="s">
        <v>108</v>
      </c>
      <c r="D282" s="22">
        <v>830</v>
      </c>
      <c r="E282" s="26"/>
      <c r="F282" s="26">
        <v>32.4</v>
      </c>
      <c r="G282" s="26">
        <v>0</v>
      </c>
      <c r="H282" s="26">
        <v>0</v>
      </c>
      <c r="I282" s="26">
        <v>0</v>
      </c>
      <c r="J282" s="26">
        <v>0</v>
      </c>
      <c r="K282" s="26">
        <v>0</v>
      </c>
      <c r="L282" s="26">
        <v>0</v>
      </c>
      <c r="M282" s="27"/>
    </row>
    <row r="283" spans="2:13" hidden="1" x14ac:dyDescent="0.25">
      <c r="B283" s="25" t="s">
        <v>7</v>
      </c>
      <c r="C283" s="18" t="s">
        <v>108</v>
      </c>
      <c r="D283" s="22">
        <v>850</v>
      </c>
      <c r="E283" s="23">
        <v>336.6</v>
      </c>
      <c r="F283" s="23"/>
      <c r="G283" s="23">
        <v>0</v>
      </c>
      <c r="H283" s="23"/>
      <c r="I283" s="23">
        <f t="shared" ref="I283" si="280">G283+H283</f>
        <v>0</v>
      </c>
      <c r="J283" s="23">
        <v>0</v>
      </c>
      <c r="K283" s="23"/>
      <c r="L283" s="23">
        <f t="shared" ref="L283" si="281">J283+K283</f>
        <v>0</v>
      </c>
      <c r="M283" s="27"/>
    </row>
    <row r="284" spans="2:13" ht="24" hidden="1" x14ac:dyDescent="0.25">
      <c r="B284" s="25" t="s">
        <v>221</v>
      </c>
      <c r="C284" s="18" t="s">
        <v>257</v>
      </c>
      <c r="D284" s="22"/>
      <c r="E284" s="23">
        <f t="shared" ref="E284:L285" si="282">E285</f>
        <v>0</v>
      </c>
      <c r="F284" s="23">
        <f t="shared" si="282"/>
        <v>0</v>
      </c>
      <c r="G284" s="23">
        <f t="shared" si="282"/>
        <v>0</v>
      </c>
      <c r="H284" s="23">
        <f t="shared" si="282"/>
        <v>0</v>
      </c>
      <c r="I284" s="23">
        <f t="shared" si="282"/>
        <v>0</v>
      </c>
      <c r="J284" s="23">
        <f t="shared" si="282"/>
        <v>0</v>
      </c>
      <c r="K284" s="23">
        <f t="shared" si="282"/>
        <v>0</v>
      </c>
      <c r="L284" s="23">
        <f t="shared" si="282"/>
        <v>0</v>
      </c>
      <c r="M284" s="27"/>
    </row>
    <row r="285" spans="2:13" ht="24" hidden="1" x14ac:dyDescent="0.25">
      <c r="B285" s="25" t="s">
        <v>72</v>
      </c>
      <c r="C285" s="18" t="s">
        <v>257</v>
      </c>
      <c r="D285" s="22">
        <v>200</v>
      </c>
      <c r="E285" s="23">
        <f t="shared" si="282"/>
        <v>0</v>
      </c>
      <c r="F285" s="23">
        <f t="shared" si="282"/>
        <v>0</v>
      </c>
      <c r="G285" s="23">
        <f t="shared" si="282"/>
        <v>0</v>
      </c>
      <c r="H285" s="23">
        <f t="shared" si="282"/>
        <v>0</v>
      </c>
      <c r="I285" s="23">
        <f t="shared" si="282"/>
        <v>0</v>
      </c>
      <c r="J285" s="23">
        <f t="shared" si="282"/>
        <v>0</v>
      </c>
      <c r="K285" s="23">
        <f t="shared" si="282"/>
        <v>0</v>
      </c>
      <c r="L285" s="23">
        <f t="shared" si="282"/>
        <v>0</v>
      </c>
      <c r="M285" s="27"/>
    </row>
    <row r="286" spans="2:13" ht="24" hidden="1" x14ac:dyDescent="0.25">
      <c r="B286" s="25" t="s">
        <v>1</v>
      </c>
      <c r="C286" s="18" t="s">
        <v>257</v>
      </c>
      <c r="D286" s="22">
        <v>240</v>
      </c>
      <c r="E286" s="23"/>
      <c r="F286" s="23"/>
      <c r="G286" s="23"/>
      <c r="H286" s="23"/>
      <c r="I286" s="23">
        <f t="shared" ref="I286" si="283">G286+H286</f>
        <v>0</v>
      </c>
      <c r="J286" s="23"/>
      <c r="K286" s="23"/>
      <c r="L286" s="23">
        <f t="shared" ref="L286" si="284">J286+K286</f>
        <v>0</v>
      </c>
      <c r="M286" s="27"/>
    </row>
    <row r="287" spans="2:13" ht="24" x14ac:dyDescent="0.25">
      <c r="B287" s="24" t="s">
        <v>90</v>
      </c>
      <c r="C287" s="18" t="s">
        <v>110</v>
      </c>
      <c r="D287" s="22"/>
      <c r="E287" s="23">
        <f t="shared" ref="E287:L289" si="285">E288</f>
        <v>80</v>
      </c>
      <c r="F287" s="23">
        <f t="shared" si="285"/>
        <v>0</v>
      </c>
      <c r="G287" s="23">
        <f t="shared" si="285"/>
        <v>100</v>
      </c>
      <c r="H287" s="23">
        <f t="shared" si="285"/>
        <v>0</v>
      </c>
      <c r="I287" s="23">
        <f t="shared" si="285"/>
        <v>100</v>
      </c>
      <c r="J287" s="23">
        <f t="shared" si="285"/>
        <v>100</v>
      </c>
      <c r="K287" s="23">
        <f t="shared" si="285"/>
        <v>0</v>
      </c>
      <c r="L287" s="23">
        <f t="shared" si="285"/>
        <v>100</v>
      </c>
      <c r="M287" s="27"/>
    </row>
    <row r="288" spans="2:13" x14ac:dyDescent="0.25">
      <c r="B288" s="24" t="s">
        <v>27</v>
      </c>
      <c r="C288" s="18" t="s">
        <v>111</v>
      </c>
      <c r="D288" s="22"/>
      <c r="E288" s="23">
        <f t="shared" si="285"/>
        <v>80</v>
      </c>
      <c r="F288" s="23">
        <f t="shared" si="285"/>
        <v>0</v>
      </c>
      <c r="G288" s="23">
        <f t="shared" si="285"/>
        <v>100</v>
      </c>
      <c r="H288" s="23">
        <f t="shared" si="285"/>
        <v>0</v>
      </c>
      <c r="I288" s="23">
        <f t="shared" si="285"/>
        <v>100</v>
      </c>
      <c r="J288" s="23">
        <f t="shared" si="285"/>
        <v>100</v>
      </c>
      <c r="K288" s="23">
        <f t="shared" si="285"/>
        <v>0</v>
      </c>
      <c r="L288" s="23">
        <f t="shared" si="285"/>
        <v>100</v>
      </c>
      <c r="M288" s="27"/>
    </row>
    <row r="289" spans="2:13" ht="24" x14ac:dyDescent="0.25">
      <c r="B289" s="24" t="s">
        <v>42</v>
      </c>
      <c r="C289" s="18" t="s">
        <v>112</v>
      </c>
      <c r="D289" s="22"/>
      <c r="E289" s="23">
        <f t="shared" si="285"/>
        <v>80</v>
      </c>
      <c r="F289" s="23">
        <f t="shared" si="285"/>
        <v>0</v>
      </c>
      <c r="G289" s="23">
        <f t="shared" si="285"/>
        <v>100</v>
      </c>
      <c r="H289" s="23">
        <f t="shared" si="285"/>
        <v>0</v>
      </c>
      <c r="I289" s="23">
        <f t="shared" si="285"/>
        <v>100</v>
      </c>
      <c r="J289" s="23">
        <f t="shared" si="285"/>
        <v>100</v>
      </c>
      <c r="K289" s="23">
        <f t="shared" si="285"/>
        <v>0</v>
      </c>
      <c r="L289" s="23">
        <f t="shared" si="285"/>
        <v>100</v>
      </c>
      <c r="M289" s="27"/>
    </row>
    <row r="290" spans="2:13" ht="24" x14ac:dyDescent="0.25">
      <c r="B290" s="24" t="s">
        <v>45</v>
      </c>
      <c r="C290" s="18" t="s">
        <v>113</v>
      </c>
      <c r="D290" s="42"/>
      <c r="E290" s="23">
        <f t="shared" ref="E290:L290" si="286">E291+E293</f>
        <v>80</v>
      </c>
      <c r="F290" s="23">
        <f t="shared" si="286"/>
        <v>0</v>
      </c>
      <c r="G290" s="23">
        <f t="shared" si="286"/>
        <v>100</v>
      </c>
      <c r="H290" s="23">
        <f t="shared" si="286"/>
        <v>0</v>
      </c>
      <c r="I290" s="23">
        <f t="shared" si="286"/>
        <v>100</v>
      </c>
      <c r="J290" s="23">
        <f t="shared" si="286"/>
        <v>100</v>
      </c>
      <c r="K290" s="23">
        <f t="shared" si="286"/>
        <v>0</v>
      </c>
      <c r="L290" s="23">
        <f t="shared" si="286"/>
        <v>100</v>
      </c>
      <c r="M290" s="27"/>
    </row>
    <row r="291" spans="2:13" ht="36" hidden="1" x14ac:dyDescent="0.25">
      <c r="B291" s="24" t="s">
        <v>3</v>
      </c>
      <c r="C291" s="18" t="s">
        <v>113</v>
      </c>
      <c r="D291" s="22">
        <v>100</v>
      </c>
      <c r="E291" s="23">
        <f t="shared" ref="E291:L291" si="287">E292</f>
        <v>0</v>
      </c>
      <c r="F291" s="23">
        <f t="shared" si="287"/>
        <v>10.6</v>
      </c>
      <c r="G291" s="23">
        <f t="shared" si="287"/>
        <v>0</v>
      </c>
      <c r="H291" s="23">
        <f t="shared" si="287"/>
        <v>0</v>
      </c>
      <c r="I291" s="23">
        <f t="shared" si="287"/>
        <v>0</v>
      </c>
      <c r="J291" s="23">
        <f t="shared" si="287"/>
        <v>0</v>
      </c>
      <c r="K291" s="23">
        <f t="shared" si="287"/>
        <v>0</v>
      </c>
      <c r="L291" s="23">
        <f t="shared" si="287"/>
        <v>0</v>
      </c>
    </row>
    <row r="292" spans="2:13" hidden="1" x14ac:dyDescent="0.25">
      <c r="B292" s="25" t="s">
        <v>75</v>
      </c>
      <c r="C292" s="18" t="s">
        <v>113</v>
      </c>
      <c r="D292" s="42">
        <v>110</v>
      </c>
      <c r="E292" s="23">
        <v>0</v>
      </c>
      <c r="F292" s="23">
        <v>10.6</v>
      </c>
      <c r="G292" s="23">
        <v>0</v>
      </c>
      <c r="H292" s="23"/>
      <c r="I292" s="23">
        <f t="shared" ref="I292" si="288">G292+H292</f>
        <v>0</v>
      </c>
      <c r="J292" s="23">
        <v>0</v>
      </c>
      <c r="K292" s="23"/>
      <c r="L292" s="23">
        <f t="shared" ref="L292" si="289">J292+K292</f>
        <v>0</v>
      </c>
      <c r="M292" s="27"/>
    </row>
    <row r="293" spans="2:13" ht="24" x14ac:dyDescent="0.25">
      <c r="B293" s="25" t="s">
        <v>72</v>
      </c>
      <c r="C293" s="18" t="s">
        <v>113</v>
      </c>
      <c r="D293" s="22">
        <v>200</v>
      </c>
      <c r="E293" s="23">
        <f t="shared" ref="E293:L293" si="290">E294</f>
        <v>80</v>
      </c>
      <c r="F293" s="23">
        <f t="shared" si="290"/>
        <v>-10.6</v>
      </c>
      <c r="G293" s="23">
        <f t="shared" si="290"/>
        <v>100</v>
      </c>
      <c r="H293" s="23">
        <f t="shared" si="290"/>
        <v>0</v>
      </c>
      <c r="I293" s="23">
        <f t="shared" si="290"/>
        <v>100</v>
      </c>
      <c r="J293" s="23">
        <f t="shared" si="290"/>
        <v>100</v>
      </c>
      <c r="K293" s="23">
        <f t="shared" si="290"/>
        <v>0</v>
      </c>
      <c r="L293" s="23">
        <f t="shared" si="290"/>
        <v>100</v>
      </c>
      <c r="M293" s="27"/>
    </row>
    <row r="294" spans="2:13" ht="24" x14ac:dyDescent="0.25">
      <c r="B294" s="25" t="s">
        <v>1</v>
      </c>
      <c r="C294" s="18" t="s">
        <v>113</v>
      </c>
      <c r="D294" s="22">
        <v>240</v>
      </c>
      <c r="E294" s="23">
        <v>80</v>
      </c>
      <c r="F294" s="23">
        <v>-10.6</v>
      </c>
      <c r="G294" s="23">
        <v>100</v>
      </c>
      <c r="H294" s="23"/>
      <c r="I294" s="23">
        <f t="shared" ref="I294" si="291">G294+H294</f>
        <v>100</v>
      </c>
      <c r="J294" s="23">
        <v>100</v>
      </c>
      <c r="K294" s="23"/>
      <c r="L294" s="23">
        <f t="shared" ref="L294" si="292">J294+K294</f>
        <v>100</v>
      </c>
      <c r="M294" s="27"/>
    </row>
    <row r="295" spans="2:13" x14ac:dyDescent="0.25">
      <c r="B295" s="24" t="s">
        <v>4</v>
      </c>
      <c r="C295" s="28" t="s">
        <v>68</v>
      </c>
      <c r="D295" s="22"/>
      <c r="E295" s="23">
        <f>E303+E310</f>
        <v>1007.4</v>
      </c>
      <c r="F295" s="23">
        <f>F303+F310</f>
        <v>0</v>
      </c>
      <c r="G295" s="23">
        <f t="shared" ref="G295:L295" si="293">G296+G299+G303+G309</f>
        <v>4319</v>
      </c>
      <c r="H295" s="23">
        <f t="shared" si="293"/>
        <v>0</v>
      </c>
      <c r="I295" s="23">
        <f t="shared" si="293"/>
        <v>4319</v>
      </c>
      <c r="J295" s="23">
        <f t="shared" si="293"/>
        <v>7539.8</v>
      </c>
      <c r="K295" s="23">
        <f t="shared" si="293"/>
        <v>0</v>
      </c>
      <c r="L295" s="23">
        <f t="shared" si="293"/>
        <v>7539.8</v>
      </c>
      <c r="M295" s="27"/>
    </row>
    <row r="296" spans="2:13" x14ac:dyDescent="0.25">
      <c r="B296" s="24" t="s">
        <v>81</v>
      </c>
      <c r="C296" s="18" t="s">
        <v>80</v>
      </c>
      <c r="D296" s="22"/>
      <c r="E296" s="26">
        <v>0</v>
      </c>
      <c r="F296" s="26">
        <v>0</v>
      </c>
      <c r="G296" s="26">
        <f t="shared" ref="G296:L297" si="294">G297</f>
        <v>3074.2</v>
      </c>
      <c r="H296" s="26">
        <f t="shared" si="294"/>
        <v>0</v>
      </c>
      <c r="I296" s="26">
        <f t="shared" si="294"/>
        <v>3074.2</v>
      </c>
      <c r="J296" s="26">
        <f t="shared" si="294"/>
        <v>6249.6</v>
      </c>
      <c r="K296" s="26">
        <f t="shared" si="294"/>
        <v>0</v>
      </c>
      <c r="L296" s="26">
        <f t="shared" si="294"/>
        <v>6249.6</v>
      </c>
    </row>
    <row r="297" spans="2:13" x14ac:dyDescent="0.25">
      <c r="B297" s="29" t="s">
        <v>8</v>
      </c>
      <c r="C297" s="18" t="s">
        <v>80</v>
      </c>
      <c r="D297" s="22">
        <v>800</v>
      </c>
      <c r="E297" s="26">
        <v>0</v>
      </c>
      <c r="F297" s="26">
        <v>0</v>
      </c>
      <c r="G297" s="26">
        <f t="shared" si="294"/>
        <v>3074.2</v>
      </c>
      <c r="H297" s="26">
        <f t="shared" si="294"/>
        <v>0</v>
      </c>
      <c r="I297" s="26">
        <f t="shared" si="294"/>
        <v>3074.2</v>
      </c>
      <c r="J297" s="26">
        <f t="shared" si="294"/>
        <v>6249.6</v>
      </c>
      <c r="K297" s="26">
        <f t="shared" si="294"/>
        <v>0</v>
      </c>
      <c r="L297" s="26">
        <f t="shared" si="294"/>
        <v>6249.6</v>
      </c>
    </row>
    <row r="298" spans="2:13" x14ac:dyDescent="0.25">
      <c r="B298" s="25" t="s">
        <v>21</v>
      </c>
      <c r="C298" s="18" t="s">
        <v>80</v>
      </c>
      <c r="D298" s="22">
        <v>870</v>
      </c>
      <c r="E298" s="26">
        <v>0</v>
      </c>
      <c r="F298" s="26">
        <v>0</v>
      </c>
      <c r="G298" s="26">
        <v>3074.2</v>
      </c>
      <c r="H298" s="26"/>
      <c r="I298" s="23">
        <f t="shared" ref="I298" si="295">G298+H298</f>
        <v>3074.2</v>
      </c>
      <c r="J298" s="26">
        <v>6249.6</v>
      </c>
      <c r="K298" s="26"/>
      <c r="L298" s="23">
        <f t="shared" ref="L298" si="296">J298+K298</f>
        <v>6249.6</v>
      </c>
    </row>
    <row r="299" spans="2:13" ht="24" hidden="1" x14ac:dyDescent="0.25">
      <c r="B299" s="24" t="s">
        <v>258</v>
      </c>
      <c r="C299" s="28" t="s">
        <v>69</v>
      </c>
      <c r="D299" s="22"/>
      <c r="E299" s="23">
        <f t="shared" ref="E299:L301" si="297">E300</f>
        <v>74.599999999999994</v>
      </c>
      <c r="F299" s="23">
        <f t="shared" si="297"/>
        <v>0</v>
      </c>
      <c r="G299" s="23">
        <f t="shared" si="297"/>
        <v>0</v>
      </c>
      <c r="H299" s="23">
        <f t="shared" si="297"/>
        <v>0</v>
      </c>
      <c r="I299" s="23">
        <f t="shared" si="297"/>
        <v>0</v>
      </c>
      <c r="J299" s="23">
        <f t="shared" si="297"/>
        <v>0</v>
      </c>
      <c r="K299" s="23">
        <f t="shared" si="297"/>
        <v>0</v>
      </c>
      <c r="L299" s="23">
        <f t="shared" si="297"/>
        <v>0</v>
      </c>
      <c r="M299" s="27"/>
    </row>
    <row r="300" spans="2:13" ht="17.45" hidden="1" customHeight="1" x14ac:dyDescent="0.25">
      <c r="B300" s="24" t="s">
        <v>259</v>
      </c>
      <c r="C300" s="28" t="s">
        <v>260</v>
      </c>
      <c r="D300" s="22"/>
      <c r="E300" s="23">
        <f t="shared" si="297"/>
        <v>74.599999999999994</v>
      </c>
      <c r="F300" s="23">
        <f t="shared" si="297"/>
        <v>0</v>
      </c>
      <c r="G300" s="23">
        <f t="shared" si="297"/>
        <v>0</v>
      </c>
      <c r="H300" s="23">
        <f t="shared" si="297"/>
        <v>0</v>
      </c>
      <c r="I300" s="23">
        <f t="shared" si="297"/>
        <v>0</v>
      </c>
      <c r="J300" s="23">
        <f t="shared" si="297"/>
        <v>0</v>
      </c>
      <c r="K300" s="23">
        <f t="shared" si="297"/>
        <v>0</v>
      </c>
      <c r="L300" s="23">
        <f t="shared" si="297"/>
        <v>0</v>
      </c>
      <c r="M300" s="27"/>
    </row>
    <row r="301" spans="2:13" hidden="1" x14ac:dyDescent="0.25">
      <c r="B301" s="24" t="s">
        <v>8</v>
      </c>
      <c r="C301" s="28" t="s">
        <v>260</v>
      </c>
      <c r="D301" s="22">
        <v>800</v>
      </c>
      <c r="E301" s="23">
        <f t="shared" si="297"/>
        <v>74.599999999999994</v>
      </c>
      <c r="F301" s="23">
        <f t="shared" si="297"/>
        <v>0</v>
      </c>
      <c r="G301" s="23">
        <f t="shared" si="297"/>
        <v>0</v>
      </c>
      <c r="H301" s="23">
        <f t="shared" si="297"/>
        <v>0</v>
      </c>
      <c r="I301" s="23">
        <f t="shared" si="297"/>
        <v>0</v>
      </c>
      <c r="J301" s="23">
        <f t="shared" si="297"/>
        <v>0</v>
      </c>
      <c r="K301" s="23">
        <f t="shared" si="297"/>
        <v>0</v>
      </c>
      <c r="L301" s="23">
        <f t="shared" si="297"/>
        <v>0</v>
      </c>
      <c r="M301" s="27"/>
    </row>
    <row r="302" spans="2:13" hidden="1" x14ac:dyDescent="0.25">
      <c r="B302" s="25" t="s">
        <v>262</v>
      </c>
      <c r="C302" s="28" t="s">
        <v>260</v>
      </c>
      <c r="D302" s="22">
        <v>880</v>
      </c>
      <c r="E302" s="23">
        <v>74.599999999999994</v>
      </c>
      <c r="F302" s="23"/>
      <c r="G302" s="23">
        <v>0</v>
      </c>
      <c r="H302" s="23">
        <v>0</v>
      </c>
      <c r="I302" s="23">
        <v>0</v>
      </c>
      <c r="J302" s="23">
        <v>0</v>
      </c>
      <c r="K302" s="23">
        <v>0</v>
      </c>
      <c r="L302" s="23">
        <v>0</v>
      </c>
      <c r="M302" s="27"/>
    </row>
    <row r="303" spans="2:13" ht="24" x14ac:dyDescent="0.25">
      <c r="B303" s="24" t="s">
        <v>183</v>
      </c>
      <c r="C303" s="18" t="s">
        <v>69</v>
      </c>
      <c r="D303" s="22"/>
      <c r="E303" s="23">
        <f t="shared" ref="E303:L303" si="298">E304</f>
        <v>932.8</v>
      </c>
      <c r="F303" s="23">
        <f t="shared" si="298"/>
        <v>0</v>
      </c>
      <c r="G303" s="23">
        <f t="shared" si="298"/>
        <v>1244.8</v>
      </c>
      <c r="H303" s="23">
        <f t="shared" si="298"/>
        <v>0</v>
      </c>
      <c r="I303" s="23">
        <f t="shared" si="298"/>
        <v>1244.8</v>
      </c>
      <c r="J303" s="23">
        <f t="shared" si="298"/>
        <v>1290.2</v>
      </c>
      <c r="K303" s="23">
        <f t="shared" si="298"/>
        <v>0</v>
      </c>
      <c r="L303" s="23">
        <f t="shared" si="298"/>
        <v>1290.2</v>
      </c>
      <c r="M303" s="27"/>
    </row>
    <row r="304" spans="2:13" ht="24" x14ac:dyDescent="0.25">
      <c r="B304" s="24" t="s">
        <v>211</v>
      </c>
      <c r="C304" s="28" t="s">
        <v>69</v>
      </c>
      <c r="D304" s="22"/>
      <c r="E304" s="23">
        <f t="shared" ref="E304:L304" si="299">E305+E307</f>
        <v>932.8</v>
      </c>
      <c r="F304" s="23">
        <f t="shared" si="299"/>
        <v>0</v>
      </c>
      <c r="G304" s="23">
        <f t="shared" si="299"/>
        <v>1244.8</v>
      </c>
      <c r="H304" s="23">
        <f t="shared" si="299"/>
        <v>0</v>
      </c>
      <c r="I304" s="23">
        <f t="shared" si="299"/>
        <v>1244.8</v>
      </c>
      <c r="J304" s="23">
        <f t="shared" si="299"/>
        <v>1290.2</v>
      </c>
      <c r="K304" s="23">
        <f t="shared" si="299"/>
        <v>0</v>
      </c>
      <c r="L304" s="23">
        <f t="shared" si="299"/>
        <v>1290.2</v>
      </c>
      <c r="M304" s="27"/>
    </row>
    <row r="305" spans="2:13" ht="36" x14ac:dyDescent="0.25">
      <c r="B305" s="25" t="s">
        <v>3</v>
      </c>
      <c r="C305" s="28" t="s">
        <v>70</v>
      </c>
      <c r="D305" s="22">
        <v>100</v>
      </c>
      <c r="E305" s="23">
        <f t="shared" ref="E305:L305" si="300">E306</f>
        <v>890</v>
      </c>
      <c r="F305" s="23">
        <f t="shared" si="300"/>
        <v>0</v>
      </c>
      <c r="G305" s="23">
        <f t="shared" si="300"/>
        <v>1040</v>
      </c>
      <c r="H305" s="23">
        <f t="shared" si="300"/>
        <v>0</v>
      </c>
      <c r="I305" s="23">
        <f t="shared" si="300"/>
        <v>1040</v>
      </c>
      <c r="J305" s="23">
        <f t="shared" si="300"/>
        <v>1070</v>
      </c>
      <c r="K305" s="23">
        <f t="shared" si="300"/>
        <v>0</v>
      </c>
      <c r="L305" s="23">
        <f t="shared" si="300"/>
        <v>1070</v>
      </c>
      <c r="M305" s="27"/>
    </row>
    <row r="306" spans="2:13" x14ac:dyDescent="0.25">
      <c r="B306" s="25" t="s">
        <v>2</v>
      </c>
      <c r="C306" s="28" t="s">
        <v>70</v>
      </c>
      <c r="D306" s="22">
        <v>120</v>
      </c>
      <c r="E306" s="23">
        <v>890</v>
      </c>
      <c r="F306" s="23"/>
      <c r="G306" s="23">
        <v>1040</v>
      </c>
      <c r="H306" s="23"/>
      <c r="I306" s="23">
        <f t="shared" ref="I306" si="301">G306+H306</f>
        <v>1040</v>
      </c>
      <c r="J306" s="23">
        <v>1070</v>
      </c>
      <c r="K306" s="23"/>
      <c r="L306" s="23">
        <f t="shared" ref="L306" si="302">J306+K306</f>
        <v>1070</v>
      </c>
      <c r="M306" s="27"/>
    </row>
    <row r="307" spans="2:13" ht="24" x14ac:dyDescent="0.25">
      <c r="B307" s="25" t="s">
        <v>72</v>
      </c>
      <c r="C307" s="28" t="s">
        <v>70</v>
      </c>
      <c r="D307" s="22">
        <v>200</v>
      </c>
      <c r="E307" s="23">
        <f t="shared" ref="E307:L307" si="303">E308</f>
        <v>42.8</v>
      </c>
      <c r="F307" s="23">
        <f t="shared" si="303"/>
        <v>0</v>
      </c>
      <c r="G307" s="23">
        <f t="shared" si="303"/>
        <v>204.8</v>
      </c>
      <c r="H307" s="23">
        <f t="shared" si="303"/>
        <v>0</v>
      </c>
      <c r="I307" s="23">
        <f t="shared" si="303"/>
        <v>204.8</v>
      </c>
      <c r="J307" s="23">
        <f t="shared" si="303"/>
        <v>220.2</v>
      </c>
      <c r="K307" s="23">
        <f t="shared" si="303"/>
        <v>0</v>
      </c>
      <c r="L307" s="23">
        <f t="shared" si="303"/>
        <v>220.2</v>
      </c>
      <c r="M307" s="27"/>
    </row>
    <row r="308" spans="2:13" ht="24" x14ac:dyDescent="0.25">
      <c r="B308" s="25" t="s">
        <v>1</v>
      </c>
      <c r="C308" s="28" t="s">
        <v>70</v>
      </c>
      <c r="D308" s="22">
        <v>240</v>
      </c>
      <c r="E308" s="23">
        <v>42.8</v>
      </c>
      <c r="F308" s="23"/>
      <c r="G308" s="23">
        <v>204.8</v>
      </c>
      <c r="H308" s="23"/>
      <c r="I308" s="23">
        <f t="shared" ref="I308" si="304">G308+H308</f>
        <v>204.8</v>
      </c>
      <c r="J308" s="23">
        <v>220.2</v>
      </c>
      <c r="K308" s="23"/>
      <c r="L308" s="23">
        <f t="shared" ref="L308" si="305">J308+K308</f>
        <v>220.2</v>
      </c>
      <c r="M308" s="27"/>
    </row>
    <row r="309" spans="2:13" ht="24" hidden="1" x14ac:dyDescent="0.25">
      <c r="B309" s="24" t="s">
        <v>184</v>
      </c>
      <c r="C309" s="28" t="s">
        <v>185</v>
      </c>
      <c r="D309" s="22"/>
      <c r="E309" s="23">
        <f t="shared" ref="E309:L311" si="306">E310</f>
        <v>74.599999999999994</v>
      </c>
      <c r="F309" s="23">
        <f t="shared" si="306"/>
        <v>0</v>
      </c>
      <c r="G309" s="23">
        <f t="shared" si="306"/>
        <v>0</v>
      </c>
      <c r="H309" s="23">
        <f t="shared" si="306"/>
        <v>0</v>
      </c>
      <c r="I309" s="23">
        <f t="shared" si="306"/>
        <v>0</v>
      </c>
      <c r="J309" s="23">
        <f t="shared" si="306"/>
        <v>0</v>
      </c>
      <c r="K309" s="23">
        <f t="shared" si="306"/>
        <v>0</v>
      </c>
      <c r="L309" s="23">
        <f t="shared" si="306"/>
        <v>0</v>
      </c>
      <c r="M309" s="27"/>
    </row>
    <row r="310" spans="2:13" ht="33.75" hidden="1" customHeight="1" x14ac:dyDescent="0.25">
      <c r="B310" s="24" t="s">
        <v>59</v>
      </c>
      <c r="C310" s="28" t="s">
        <v>186</v>
      </c>
      <c r="D310" s="22"/>
      <c r="E310" s="23">
        <f t="shared" si="306"/>
        <v>74.599999999999994</v>
      </c>
      <c r="F310" s="23">
        <f t="shared" si="306"/>
        <v>0</v>
      </c>
      <c r="G310" s="23">
        <f t="shared" si="306"/>
        <v>0</v>
      </c>
      <c r="H310" s="23">
        <f t="shared" si="306"/>
        <v>0</v>
      </c>
      <c r="I310" s="23">
        <f t="shared" si="306"/>
        <v>0</v>
      </c>
      <c r="J310" s="23">
        <f t="shared" si="306"/>
        <v>0</v>
      </c>
      <c r="K310" s="23">
        <f t="shared" si="306"/>
        <v>0</v>
      </c>
      <c r="L310" s="23">
        <f t="shared" si="306"/>
        <v>0</v>
      </c>
      <c r="M310" s="27"/>
    </row>
    <row r="311" spans="2:13" hidden="1" x14ac:dyDescent="0.25">
      <c r="B311" s="24" t="s">
        <v>14</v>
      </c>
      <c r="C311" s="28" t="s">
        <v>186</v>
      </c>
      <c r="D311" s="22">
        <v>500</v>
      </c>
      <c r="E311" s="23">
        <f t="shared" si="306"/>
        <v>74.599999999999994</v>
      </c>
      <c r="F311" s="23">
        <f t="shared" si="306"/>
        <v>0</v>
      </c>
      <c r="G311" s="23">
        <f t="shared" si="306"/>
        <v>0</v>
      </c>
      <c r="H311" s="23">
        <f t="shared" si="306"/>
        <v>0</v>
      </c>
      <c r="I311" s="23">
        <f t="shared" si="306"/>
        <v>0</v>
      </c>
      <c r="J311" s="23">
        <f t="shared" si="306"/>
        <v>0</v>
      </c>
      <c r="K311" s="23">
        <f t="shared" si="306"/>
        <v>0</v>
      </c>
      <c r="L311" s="23">
        <f t="shared" si="306"/>
        <v>0</v>
      </c>
      <c r="M311" s="27"/>
    </row>
    <row r="312" spans="2:13" hidden="1" x14ac:dyDescent="0.25">
      <c r="B312" s="25" t="s">
        <v>13</v>
      </c>
      <c r="C312" s="28" t="s">
        <v>186</v>
      </c>
      <c r="D312" s="22">
        <v>540</v>
      </c>
      <c r="E312" s="23">
        <v>74.599999999999994</v>
      </c>
      <c r="F312" s="23"/>
      <c r="G312" s="23">
        <v>0</v>
      </c>
      <c r="H312" s="23"/>
      <c r="I312" s="23">
        <f t="shared" ref="I312" si="307">G312+H312</f>
        <v>0</v>
      </c>
      <c r="J312" s="23">
        <v>0</v>
      </c>
      <c r="K312" s="23"/>
      <c r="L312" s="23">
        <f t="shared" ref="L312" si="308">J312+K312</f>
        <v>0</v>
      </c>
      <c r="M312" s="27"/>
    </row>
    <row r="313" spans="2:13" x14ac:dyDescent="0.25">
      <c r="B313" s="43" t="s">
        <v>0</v>
      </c>
      <c r="C313" s="18"/>
      <c r="D313" s="44">
        <v>1</v>
      </c>
      <c r="E313" s="45" t="e">
        <f t="shared" ref="E313:L313" si="309">E18+E38+E62+E94+E120+E153+E165+E174+E191+E197+E202+E246+E287+E295</f>
        <v>#REF!</v>
      </c>
      <c r="F313" s="45" t="e">
        <f t="shared" si="309"/>
        <v>#REF!</v>
      </c>
      <c r="G313" s="45">
        <f t="shared" si="309"/>
        <v>160454.5</v>
      </c>
      <c r="H313" s="45">
        <f t="shared" si="309"/>
        <v>-21376.5</v>
      </c>
      <c r="I313" s="45">
        <f t="shared" si="309"/>
        <v>139078</v>
      </c>
      <c r="J313" s="45">
        <f t="shared" si="309"/>
        <v>136101.69999999998</v>
      </c>
      <c r="K313" s="45">
        <f t="shared" si="309"/>
        <v>0</v>
      </c>
      <c r="L313" s="45">
        <f t="shared" si="309"/>
        <v>136101.69999999998</v>
      </c>
      <c r="M313" s="27"/>
    </row>
    <row r="314" spans="2:13" x14ac:dyDescent="0.25">
      <c r="E314" s="46">
        <v>116896.2</v>
      </c>
      <c r="F314" s="46">
        <v>116896.2</v>
      </c>
      <c r="G314" s="46">
        <v>130968.9</v>
      </c>
      <c r="H314" s="46">
        <v>130968.9</v>
      </c>
      <c r="I314" s="46"/>
      <c r="J314" s="47">
        <v>126898.2</v>
      </c>
      <c r="K314" s="46">
        <v>130968.9</v>
      </c>
      <c r="L314" s="46"/>
    </row>
    <row r="315" spans="2:13" x14ac:dyDescent="0.25">
      <c r="C315" s="48">
        <v>116896.2</v>
      </c>
      <c r="D315" s="49"/>
      <c r="E315" s="46">
        <v>120974</v>
      </c>
      <c r="F315" s="46" t="e">
        <f>F313-F314</f>
        <v>#REF!</v>
      </c>
      <c r="G315" s="46">
        <f>G313-G314</f>
        <v>29485.600000000006</v>
      </c>
      <c r="H315" s="46">
        <f>H313-H314</f>
        <v>-152345.4</v>
      </c>
      <c r="I315" s="46"/>
      <c r="J315" s="46">
        <f>J313-J314</f>
        <v>9203.4999999999854</v>
      </c>
      <c r="K315" s="46">
        <f>K313-K314</f>
        <v>-130968.9</v>
      </c>
      <c r="L315" s="46"/>
    </row>
  </sheetData>
  <autoFilter ref="A17:J315">
    <filterColumn colId="8">
      <filters blank="1">
        <filter val="1 040,0"/>
        <filter val="1 200,0"/>
        <filter val="1 244,8"/>
        <filter val="1 290,0"/>
        <filter val="1 331,4"/>
        <filter val="1 685,0"/>
        <filter val="1 720,0"/>
        <filter val="100,0"/>
        <filter val="12 700,0"/>
        <filter val="12 943,0"/>
        <filter val="120,0"/>
        <filter val="139 078,0"/>
        <filter val="14 251,0"/>
        <filter val="14 628,0"/>
        <filter val="160,0"/>
        <filter val="165,0"/>
        <filter val="170,0"/>
        <filter val="2 380,0"/>
        <filter val="20 723,5"/>
        <filter val="20,0"/>
        <filter val="204,8"/>
        <filter val="25,0"/>
        <filter val="26 150,0"/>
        <filter val="26 493,4"/>
        <filter val="27 253,4"/>
        <filter val="28 453,4"/>
        <filter val="3 074,2"/>
        <filter val="30,0"/>
        <filter val="31 490,0"/>
        <filter val="31 558,8"/>
        <filter val="343,4"/>
        <filter val="347,5"/>
        <filter val="4 319,0"/>
        <filter val="4 600,0"/>
        <filter val="431,4"/>
        <filter val="480,0"/>
        <filter val="5,0"/>
        <filter val="50,0"/>
        <filter val="537,5"/>
        <filter val="58 532,2"/>
        <filter val="6 000,0"/>
        <filter val="6 380,0"/>
        <filter val="6 570,0"/>
        <filter val="6 733,5"/>
        <filter val="60 912,2"/>
        <filter val="633,0"/>
        <filter val="68,8"/>
        <filter val="682,4"/>
        <filter val="7 720,0"/>
        <filter val="700,0"/>
        <filter val="8 023,5"/>
        <filter val="900,0"/>
      </filters>
    </filterColumn>
  </autoFilter>
  <mergeCells count="1">
    <mergeCell ref="B14:G14"/>
  </mergeCells>
  <phoneticPr fontId="10" type="noConversion"/>
  <pageMargins left="0.39370078740157483" right="0.19685039370078741" top="0.39370078740157483" bottom="0.19685039370078741" header="0.19685039370078741" footer="0.19685039370078741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 муниципальные прогр.2024-2025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2023-12-25T06:51:34Z</cp:lastPrinted>
  <dcterms:created xsi:type="dcterms:W3CDTF">2014-09-22T11:17:11Z</dcterms:created>
  <dcterms:modified xsi:type="dcterms:W3CDTF">2023-12-25T06:51:55Z</dcterms:modified>
</cp:coreProperties>
</file>