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3645" yWindow="60" windowWidth="10995" windowHeight="12285"/>
  </bookViews>
  <sheets>
    <sheet name="прил 3 (5) ВР 2023" sheetId="5" r:id="rId1"/>
  </sheets>
  <definedNames>
    <definedName name="_xlnm._FilterDatabase" localSheetId="0" hidden="1">'прил 3 (5) ВР 2023'!$B$13:$I$424</definedName>
    <definedName name="_xlnm.Print_Area" localSheetId="0">'прил 3 (5) ВР 2023'!$A$1:$I$422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2" i="5" l="1"/>
  <c r="H314" i="5"/>
  <c r="H335" i="5"/>
  <c r="H334" i="5"/>
  <c r="I335" i="5"/>
  <c r="I334" i="5" s="1"/>
  <c r="G334" i="5"/>
  <c r="H128" i="5"/>
  <c r="H130" i="5"/>
  <c r="G130" i="5"/>
  <c r="I131" i="5"/>
  <c r="I130" i="5" s="1"/>
  <c r="I129" i="5"/>
  <c r="I128" i="5" s="1"/>
  <c r="G128" i="5"/>
  <c r="G127" i="5" s="1"/>
  <c r="I126" i="5"/>
  <c r="I124" i="5"/>
  <c r="I123" i="5" s="1"/>
  <c r="H123" i="5"/>
  <c r="G123" i="5"/>
  <c r="H127" i="5" l="1"/>
  <c r="I127" i="5"/>
  <c r="I110" i="5" l="1"/>
  <c r="I109" i="5" s="1"/>
  <c r="I108" i="5" s="1"/>
  <c r="H109" i="5"/>
  <c r="H108" i="5" s="1"/>
  <c r="G109" i="5"/>
  <c r="G108" i="5" s="1"/>
  <c r="I341" i="5" l="1"/>
  <c r="I340" i="5" s="1"/>
  <c r="H340" i="5"/>
  <c r="G340" i="5"/>
  <c r="H192" i="5"/>
  <c r="H191" i="5" s="1"/>
  <c r="I193" i="5"/>
  <c r="I192" i="5" s="1"/>
  <c r="I191" i="5" s="1"/>
  <c r="I190" i="5"/>
  <c r="I189" i="5" s="1"/>
  <c r="I188" i="5" s="1"/>
  <c r="H189" i="5"/>
  <c r="H188" i="5" s="1"/>
  <c r="G192" i="5"/>
  <c r="G191" i="5" s="1"/>
  <c r="G189" i="5"/>
  <c r="G188" i="5" s="1"/>
  <c r="I314" i="5" l="1"/>
  <c r="I311" i="5"/>
  <c r="I199" i="5"/>
  <c r="I196" i="5"/>
  <c r="I265" i="5" l="1"/>
  <c r="I264" i="5" s="1"/>
  <c r="H264" i="5"/>
  <c r="G264" i="5"/>
  <c r="I263" i="5"/>
  <c r="I262" i="5" s="1"/>
  <c r="H262" i="5"/>
  <c r="G262" i="5"/>
  <c r="I260" i="5"/>
  <c r="I259" i="5" s="1"/>
  <c r="H259" i="5"/>
  <c r="G259" i="5"/>
  <c r="I258" i="5"/>
  <c r="I257" i="5" s="1"/>
  <c r="H257" i="5"/>
  <c r="G257" i="5"/>
  <c r="I255" i="5"/>
  <c r="I254" i="5" s="1"/>
  <c r="H254" i="5"/>
  <c r="G254" i="5"/>
  <c r="I253" i="5"/>
  <c r="I252" i="5" s="1"/>
  <c r="H252" i="5"/>
  <c r="G252" i="5"/>
  <c r="I250" i="5"/>
  <c r="I249" i="5" s="1"/>
  <c r="H249" i="5"/>
  <c r="G249" i="5"/>
  <c r="I248" i="5"/>
  <c r="I247" i="5" s="1"/>
  <c r="H247" i="5"/>
  <c r="G247" i="5"/>
  <c r="I198" i="5"/>
  <c r="I197" i="5" s="1"/>
  <c r="H198" i="5"/>
  <c r="H197" i="5" s="1"/>
  <c r="G198" i="5"/>
  <c r="G197" i="5" s="1"/>
  <c r="I195" i="5"/>
  <c r="I194" i="5" s="1"/>
  <c r="H195" i="5"/>
  <c r="H194" i="5" s="1"/>
  <c r="G195" i="5"/>
  <c r="G194" i="5" s="1"/>
  <c r="H251" i="5" l="1"/>
  <c r="H261" i="5"/>
  <c r="H246" i="5"/>
  <c r="G251" i="5"/>
  <c r="I246" i="5"/>
  <c r="H256" i="5"/>
  <c r="G246" i="5"/>
  <c r="G261" i="5"/>
  <c r="G256" i="5"/>
  <c r="I261" i="5"/>
  <c r="I251" i="5"/>
  <c r="I256" i="5"/>
  <c r="I93" i="5" l="1"/>
  <c r="I95" i="5"/>
  <c r="I411" i="5"/>
  <c r="I403" i="5"/>
  <c r="I398" i="5"/>
  <c r="I389" i="5"/>
  <c r="I373" i="5"/>
  <c r="I370" i="5"/>
  <c r="I301" i="5"/>
  <c r="I326" i="5"/>
  <c r="I281" i="5"/>
  <c r="I241" i="5"/>
  <c r="I232" i="5"/>
  <c r="I168" i="5"/>
  <c r="I149" i="5"/>
  <c r="I141" i="5"/>
  <c r="I103" i="5"/>
  <c r="I82" i="5"/>
  <c r="I79" i="5"/>
  <c r="I158" i="5" l="1"/>
  <c r="I157" i="5" s="1"/>
  <c r="I156" i="5" s="1"/>
  <c r="H157" i="5"/>
  <c r="H156" i="5" s="1"/>
  <c r="G157" i="5"/>
  <c r="G156" i="5" s="1"/>
  <c r="G155" i="5" s="1"/>
  <c r="G154" i="5" s="1"/>
  <c r="I343" i="5"/>
  <c r="I350" i="5"/>
  <c r="I155" i="5" l="1"/>
  <c r="I154" i="5" s="1"/>
  <c r="H155" i="5"/>
  <c r="H154" i="5" s="1"/>
  <c r="H153" i="5" s="1"/>
  <c r="G153" i="5"/>
  <c r="G294" i="5" l="1"/>
  <c r="I140" i="5"/>
  <c r="I139" i="5" s="1"/>
  <c r="H140" i="5"/>
  <c r="H139" i="5" s="1"/>
  <c r="G140" i="5"/>
  <c r="G139" i="5" s="1"/>
  <c r="I52" i="5"/>
  <c r="I51" i="5" s="1"/>
  <c r="I50" i="5" s="1"/>
  <c r="I49" i="5" s="1"/>
  <c r="H51" i="5"/>
  <c r="H50" i="5" s="1"/>
  <c r="H49" i="5" s="1"/>
  <c r="G51" i="5"/>
  <c r="G50" i="5" s="1"/>
  <c r="G49" i="5" s="1"/>
  <c r="G48" i="5" s="1"/>
  <c r="I342" i="5"/>
  <c r="H342" i="5"/>
  <c r="G342" i="5"/>
  <c r="I317" i="5"/>
  <c r="I316" i="5" s="1"/>
  <c r="I315" i="5" s="1"/>
  <c r="H316" i="5"/>
  <c r="H315" i="5" s="1"/>
  <c r="G316" i="5"/>
  <c r="G315" i="5" s="1"/>
  <c r="G339" i="5" l="1"/>
  <c r="G338" i="5" s="1"/>
  <c r="H339" i="5"/>
  <c r="H338" i="5" s="1"/>
  <c r="H337" i="5" s="1"/>
  <c r="I339" i="5"/>
  <c r="I338" i="5" s="1"/>
  <c r="I337" i="5" s="1"/>
  <c r="I48" i="5"/>
  <c r="I47" i="5" s="1"/>
  <c r="H48" i="5"/>
  <c r="H47" i="5" s="1"/>
  <c r="G47" i="5"/>
  <c r="I220" i="5" l="1"/>
  <c r="I219" i="5" s="1"/>
  <c r="H219" i="5"/>
  <c r="G219" i="5"/>
  <c r="I224" i="5"/>
  <c r="I223" i="5" s="1"/>
  <c r="H224" i="5"/>
  <c r="H223" i="5" s="1"/>
  <c r="G224" i="5"/>
  <c r="G223" i="5" s="1"/>
  <c r="I221" i="5"/>
  <c r="I218" i="5" s="1"/>
  <c r="H221" i="5"/>
  <c r="H218" i="5" s="1"/>
  <c r="G221" i="5"/>
  <c r="G218" i="5" l="1"/>
  <c r="I181" i="5" l="1"/>
  <c r="I180" i="5" s="1"/>
  <c r="I179" i="5" s="1"/>
  <c r="I178" i="5"/>
  <c r="I177" i="5" s="1"/>
  <c r="I176" i="5" s="1"/>
  <c r="I184" i="5"/>
  <c r="I183" i="5" s="1"/>
  <c r="I182" i="5" s="1"/>
  <c r="H183" i="5"/>
  <c r="H182" i="5" s="1"/>
  <c r="G183" i="5"/>
  <c r="G182" i="5" s="1"/>
  <c r="H180" i="5"/>
  <c r="H179" i="5" s="1"/>
  <c r="G180" i="5"/>
  <c r="G179" i="5" s="1"/>
  <c r="H177" i="5"/>
  <c r="H176" i="5" s="1"/>
  <c r="G177" i="5"/>
  <c r="G176" i="5" s="1"/>
  <c r="I175" i="5" l="1"/>
  <c r="I174" i="5" s="1"/>
  <c r="I173" i="5" s="1"/>
  <c r="H175" i="5"/>
  <c r="H174" i="5" s="1"/>
  <c r="H173" i="5" s="1"/>
  <c r="G175" i="5"/>
  <c r="G174" i="5" l="1"/>
  <c r="G173" i="5" s="1"/>
  <c r="I421" i="5" l="1"/>
  <c r="I419" i="5"/>
  <c r="I388" i="5"/>
  <c r="I384" i="5"/>
  <c r="I377" i="5"/>
  <c r="I366" i="5"/>
  <c r="I364" i="5"/>
  <c r="I333" i="5"/>
  <c r="I307" i="5"/>
  <c r="I273" i="5"/>
  <c r="I272" i="5" s="1"/>
  <c r="H272" i="5"/>
  <c r="G272" i="5"/>
  <c r="I268" i="5"/>
  <c r="I267" i="5" s="1"/>
  <c r="H267" i="5"/>
  <c r="G267" i="5"/>
  <c r="I270" i="5"/>
  <c r="I275" i="5"/>
  <c r="I283" i="5"/>
  <c r="I208" i="5"/>
  <c r="I152" i="5"/>
  <c r="I117" i="5"/>
  <c r="I30" i="5"/>
  <c r="I165" i="5" l="1"/>
  <c r="I153" i="5" s="1"/>
  <c r="I329" i="5"/>
  <c r="I328" i="5" s="1"/>
  <c r="I327" i="5" s="1"/>
  <c r="H328" i="5"/>
  <c r="H327" i="5" s="1"/>
  <c r="G328" i="5"/>
  <c r="G327" i="5" s="1"/>
  <c r="I294" i="5"/>
  <c r="I288" i="5"/>
  <c r="I286" i="5"/>
  <c r="I171" i="5"/>
  <c r="H116" i="5"/>
  <c r="I71" i="5"/>
  <c r="I66" i="5" l="1"/>
  <c r="I65" i="5" s="1"/>
  <c r="I59" i="5"/>
  <c r="I58" i="5" s="1"/>
  <c r="I57" i="5" s="1"/>
  <c r="I56" i="5" s="1"/>
  <c r="I55" i="5" s="1"/>
  <c r="I54" i="5" s="1"/>
  <c r="I53" i="5" s="1"/>
  <c r="I46" i="5"/>
  <c r="I45" i="5" s="1"/>
  <c r="I44" i="5" s="1"/>
  <c r="I43" i="5" s="1"/>
  <c r="I42" i="5" s="1"/>
  <c r="I41" i="5" s="1"/>
  <c r="I40" i="5"/>
  <c r="I39" i="5"/>
  <c r="I32" i="5"/>
  <c r="I31" i="5" s="1"/>
  <c r="I28" i="5"/>
  <c r="I27" i="5" s="1"/>
  <c r="I21" i="5"/>
  <c r="I19" i="5" s="1"/>
  <c r="I18" i="5" s="1"/>
  <c r="I17" i="5" s="1"/>
  <c r="I16" i="5" s="1"/>
  <c r="I15" i="5" s="1"/>
  <c r="I29" i="5"/>
  <c r="I34" i="5"/>
  <c r="I36" i="5"/>
  <c r="I69" i="5"/>
  <c r="I73" i="5"/>
  <c r="I72" i="5" s="1"/>
  <c r="I78" i="5"/>
  <c r="I77" i="5" s="1"/>
  <c r="I81" i="5"/>
  <c r="I80" i="5" s="1"/>
  <c r="I85" i="5"/>
  <c r="I84" i="5" s="1"/>
  <c r="I83" i="5" s="1"/>
  <c r="I92" i="5"/>
  <c r="I94" i="5"/>
  <c r="I102" i="5"/>
  <c r="I101" i="5" s="1"/>
  <c r="I100" i="5" s="1"/>
  <c r="I99" i="5" s="1"/>
  <c r="I98" i="5" s="1"/>
  <c r="I97" i="5" s="1"/>
  <c r="I112" i="5"/>
  <c r="I111" i="5" s="1"/>
  <c r="I107" i="5" s="1"/>
  <c r="I116" i="5"/>
  <c r="I115" i="5" s="1"/>
  <c r="I114" i="5" s="1"/>
  <c r="I125" i="5"/>
  <c r="I122" i="5" s="1"/>
  <c r="I121" i="5" s="1"/>
  <c r="I134" i="5"/>
  <c r="I133" i="5" s="1"/>
  <c r="I137" i="5"/>
  <c r="I136" i="5" s="1"/>
  <c r="I148" i="5"/>
  <c r="I147" i="5" s="1"/>
  <c r="I151" i="5"/>
  <c r="I150" i="5" s="1"/>
  <c r="I164" i="5"/>
  <c r="I163" i="5" s="1"/>
  <c r="I167" i="5"/>
  <c r="I166" i="5" s="1"/>
  <c r="I170" i="5"/>
  <c r="I169" i="5" s="1"/>
  <c r="I207" i="5"/>
  <c r="I206" i="5" s="1"/>
  <c r="I205" i="5" s="1"/>
  <c r="I204" i="5" s="1"/>
  <c r="I203" i="5" s="1"/>
  <c r="I213" i="5"/>
  <c r="I212" i="5" s="1"/>
  <c r="I216" i="5"/>
  <c r="I215" i="5" s="1"/>
  <c r="I231" i="5"/>
  <c r="I230" i="5" s="1"/>
  <c r="I229" i="5" s="1"/>
  <c r="I228" i="5" s="1"/>
  <c r="I237" i="5"/>
  <c r="I236" i="5" s="1"/>
  <c r="I240" i="5"/>
  <c r="I239" i="5" s="1"/>
  <c r="I277" i="5"/>
  <c r="I276" i="5" s="1"/>
  <c r="I280" i="5"/>
  <c r="I285" i="5"/>
  <c r="I287" i="5"/>
  <c r="I282" i="5"/>
  <c r="I274" i="5"/>
  <c r="I271" i="5" s="1"/>
  <c r="I269" i="5"/>
  <c r="I266" i="5" s="1"/>
  <c r="I293" i="5"/>
  <c r="I292" i="5" s="1"/>
  <c r="I291" i="5" s="1"/>
  <c r="I297" i="5"/>
  <c r="I296" i="5" s="1"/>
  <c r="I300" i="5"/>
  <c r="I302" i="5"/>
  <c r="I306" i="5"/>
  <c r="I305" i="5" s="1"/>
  <c r="I304" i="5" s="1"/>
  <c r="I322" i="5"/>
  <c r="I321" i="5" s="1"/>
  <c r="I325" i="5"/>
  <c r="I324" i="5" s="1"/>
  <c r="I332" i="5"/>
  <c r="I349" i="5"/>
  <c r="I348" i="5" s="1"/>
  <c r="I352" i="5"/>
  <c r="I351" i="5" s="1"/>
  <c r="I355" i="5"/>
  <c r="I354" i="5" s="1"/>
  <c r="I310" i="5"/>
  <c r="I309" i="5" s="1"/>
  <c r="I313" i="5"/>
  <c r="I312" i="5" s="1"/>
  <c r="I363" i="5"/>
  <c r="I365" i="5"/>
  <c r="I369" i="5"/>
  <c r="I368" i="5" s="1"/>
  <c r="I372" i="5"/>
  <c r="I371" i="5" s="1"/>
  <c r="I376" i="5"/>
  <c r="I383" i="5"/>
  <c r="I387" i="5"/>
  <c r="I391" i="5"/>
  <c r="I390" i="5" s="1"/>
  <c r="I397" i="5"/>
  <c r="I396" i="5" s="1"/>
  <c r="I395" i="5" s="1"/>
  <c r="I394" i="5" s="1"/>
  <c r="I402" i="5"/>
  <c r="I401" i="5" s="1"/>
  <c r="I400" i="5" s="1"/>
  <c r="I399" i="5" s="1"/>
  <c r="I410" i="5"/>
  <c r="I409" i="5" s="1"/>
  <c r="I408" i="5" s="1"/>
  <c r="I407" i="5" s="1"/>
  <c r="I406" i="5" s="1"/>
  <c r="I405" i="5" s="1"/>
  <c r="I404" i="5" s="1"/>
  <c r="I418" i="5"/>
  <c r="I420" i="5"/>
  <c r="H19" i="5"/>
  <c r="H18" i="5" s="1"/>
  <c r="H17" i="5" s="1"/>
  <c r="H16" i="5" s="1"/>
  <c r="H15" i="5" s="1"/>
  <c r="H20" i="5"/>
  <c r="H27" i="5"/>
  <c r="H29" i="5"/>
  <c r="H31" i="5"/>
  <c r="H34" i="5"/>
  <c r="H36" i="5"/>
  <c r="H38" i="5"/>
  <c r="H45" i="5"/>
  <c r="H44" i="5" s="1"/>
  <c r="H43" i="5" s="1"/>
  <c r="H42" i="5" s="1"/>
  <c r="H41" i="5" s="1"/>
  <c r="H58" i="5"/>
  <c r="H57" i="5" s="1"/>
  <c r="H56" i="5" s="1"/>
  <c r="H55" i="5" s="1"/>
  <c r="H54" i="5" s="1"/>
  <c r="H53" i="5" s="1"/>
  <c r="H65" i="5"/>
  <c r="H67" i="5"/>
  <c r="H69" i="5"/>
  <c r="H73" i="5"/>
  <c r="H72" i="5" s="1"/>
  <c r="H78" i="5"/>
  <c r="H77" i="5" s="1"/>
  <c r="H81" i="5"/>
  <c r="H80" i="5" s="1"/>
  <c r="H85" i="5"/>
  <c r="H84" i="5" s="1"/>
  <c r="H83" i="5" s="1"/>
  <c r="H92" i="5"/>
  <c r="H94" i="5"/>
  <c r="H102" i="5"/>
  <c r="H101" i="5" s="1"/>
  <c r="H100" i="5" s="1"/>
  <c r="H99" i="5" s="1"/>
  <c r="H98" i="5" s="1"/>
  <c r="H97" i="5" s="1"/>
  <c r="H112" i="5"/>
  <c r="H111" i="5" s="1"/>
  <c r="H107" i="5" s="1"/>
  <c r="H115" i="5"/>
  <c r="H114" i="5" s="1"/>
  <c r="H125" i="5"/>
  <c r="H122" i="5" s="1"/>
  <c r="H121" i="5" s="1"/>
  <c r="H134" i="5"/>
  <c r="H133" i="5" s="1"/>
  <c r="H137" i="5"/>
  <c r="H136" i="5" s="1"/>
  <c r="H148" i="5"/>
  <c r="H147" i="5" s="1"/>
  <c r="H151" i="5"/>
  <c r="H150" i="5" s="1"/>
  <c r="H164" i="5"/>
  <c r="H163" i="5" s="1"/>
  <c r="H167" i="5"/>
  <c r="H166" i="5" s="1"/>
  <c r="H170" i="5"/>
  <c r="H169" i="5" s="1"/>
  <c r="H201" i="5"/>
  <c r="H200" i="5" s="1"/>
  <c r="H187" i="5" s="1"/>
  <c r="H207" i="5"/>
  <c r="H206" i="5" s="1"/>
  <c r="H205" i="5" s="1"/>
  <c r="H204" i="5" s="1"/>
  <c r="H203" i="5" s="1"/>
  <c r="H213" i="5"/>
  <c r="H212" i="5" s="1"/>
  <c r="H216" i="5"/>
  <c r="H215" i="5" s="1"/>
  <c r="H231" i="5"/>
  <c r="H230" i="5" s="1"/>
  <c r="H229" i="5" s="1"/>
  <c r="H228" i="5" s="1"/>
  <c r="H237" i="5"/>
  <c r="H236" i="5" s="1"/>
  <c r="H240" i="5"/>
  <c r="H239" i="5" s="1"/>
  <c r="H277" i="5"/>
  <c r="H276" i="5" s="1"/>
  <c r="H280" i="5"/>
  <c r="H285" i="5"/>
  <c r="H287" i="5"/>
  <c r="H282" i="5"/>
  <c r="H274" i="5"/>
  <c r="H271" i="5" s="1"/>
  <c r="H269" i="5"/>
  <c r="H266" i="5" s="1"/>
  <c r="H293" i="5"/>
  <c r="H292" i="5" s="1"/>
  <c r="H291" i="5" s="1"/>
  <c r="H297" i="5"/>
  <c r="H296" i="5" s="1"/>
  <c r="H300" i="5"/>
  <c r="H302" i="5"/>
  <c r="H306" i="5"/>
  <c r="H305" i="5" s="1"/>
  <c r="H304" i="5" s="1"/>
  <c r="H322" i="5"/>
  <c r="H321" i="5" s="1"/>
  <c r="H325" i="5"/>
  <c r="H324" i="5" s="1"/>
  <c r="H332" i="5"/>
  <c r="H349" i="5"/>
  <c r="H348" i="5" s="1"/>
  <c r="H352" i="5"/>
  <c r="H351" i="5" s="1"/>
  <c r="H355" i="5"/>
  <c r="H354" i="5" s="1"/>
  <c r="H310" i="5"/>
  <c r="H309" i="5" s="1"/>
  <c r="H313" i="5"/>
  <c r="H312" i="5" s="1"/>
  <c r="H363" i="5"/>
  <c r="H365" i="5"/>
  <c r="H369" i="5"/>
  <c r="H368" i="5" s="1"/>
  <c r="H372" i="5"/>
  <c r="H371" i="5" s="1"/>
  <c r="H376" i="5"/>
  <c r="H378" i="5"/>
  <c r="H383" i="5"/>
  <c r="H385" i="5"/>
  <c r="H387" i="5"/>
  <c r="H391" i="5"/>
  <c r="H390" i="5" s="1"/>
  <c r="H397" i="5"/>
  <c r="H396" i="5" s="1"/>
  <c r="H395" i="5" s="1"/>
  <c r="H394" i="5" s="1"/>
  <c r="H402" i="5"/>
  <c r="H401" i="5" s="1"/>
  <c r="H400" i="5" s="1"/>
  <c r="H399" i="5" s="1"/>
  <c r="H410" i="5"/>
  <c r="H409" i="5" s="1"/>
  <c r="H408" i="5" s="1"/>
  <c r="H407" i="5" s="1"/>
  <c r="H406" i="5" s="1"/>
  <c r="H405" i="5" s="1"/>
  <c r="H404" i="5" s="1"/>
  <c r="H418" i="5"/>
  <c r="H420" i="5"/>
  <c r="I331" i="5" l="1"/>
  <c r="I330" i="5" s="1"/>
  <c r="H331" i="5"/>
  <c r="H330" i="5" s="1"/>
  <c r="I308" i="5"/>
  <c r="H308" i="5"/>
  <c r="H186" i="5"/>
  <c r="H185" i="5" s="1"/>
  <c r="H172" i="5" s="1"/>
  <c r="I279" i="5"/>
  <c r="H76" i="5"/>
  <c r="H75" i="5" s="1"/>
  <c r="I132" i="5"/>
  <c r="H279" i="5"/>
  <c r="H132" i="5"/>
  <c r="I76" i="5"/>
  <c r="I75" i="5" s="1"/>
  <c r="I367" i="5"/>
  <c r="I235" i="5"/>
  <c r="I234" i="5" s="1"/>
  <c r="I233" i="5" s="1"/>
  <c r="I227" i="5" s="1"/>
  <c r="I20" i="5"/>
  <c r="I38" i="5"/>
  <c r="I33" i="5" s="1"/>
  <c r="H362" i="5"/>
  <c r="I320" i="5"/>
  <c r="H320" i="5"/>
  <c r="I91" i="5"/>
  <c r="I90" i="5" s="1"/>
  <c r="I89" i="5" s="1"/>
  <c r="I88" i="5" s="1"/>
  <c r="I87" i="5" s="1"/>
  <c r="H284" i="5"/>
  <c r="I299" i="5"/>
  <c r="I295" i="5" s="1"/>
  <c r="H64" i="5"/>
  <c r="H63" i="5" s="1"/>
  <c r="H62" i="5" s="1"/>
  <c r="H61" i="5" s="1"/>
  <c r="H26" i="5"/>
  <c r="I106" i="5"/>
  <c r="I105" i="5" s="1"/>
  <c r="I104" i="5" s="1"/>
  <c r="H417" i="5"/>
  <c r="H416" i="5" s="1"/>
  <c r="H415" i="5" s="1"/>
  <c r="H414" i="5" s="1"/>
  <c r="H413" i="5" s="1"/>
  <c r="H412" i="5" s="1"/>
  <c r="H299" i="5"/>
  <c r="H295" i="5" s="1"/>
  <c r="H91" i="5"/>
  <c r="H90" i="5" s="1"/>
  <c r="H89" i="5" s="1"/>
  <c r="H88" i="5" s="1"/>
  <c r="H87" i="5" s="1"/>
  <c r="H33" i="5"/>
  <c r="I417" i="5"/>
  <c r="I416" i="5" s="1"/>
  <c r="I415" i="5" s="1"/>
  <c r="I414" i="5" s="1"/>
  <c r="I413" i="5" s="1"/>
  <c r="I412" i="5" s="1"/>
  <c r="I362" i="5"/>
  <c r="I284" i="5"/>
  <c r="I211" i="5"/>
  <c r="I210" i="5" s="1"/>
  <c r="I209" i="5" s="1"/>
  <c r="I26" i="5"/>
  <c r="I393" i="5"/>
  <c r="I162" i="5"/>
  <c r="I161" i="5" s="1"/>
  <c r="I160" i="5" s="1"/>
  <c r="I159" i="5" s="1"/>
  <c r="I146" i="5"/>
  <c r="I145" i="5" s="1"/>
  <c r="I144" i="5" s="1"/>
  <c r="I143" i="5" s="1"/>
  <c r="I347" i="5"/>
  <c r="I346" i="5" s="1"/>
  <c r="I345" i="5" s="1"/>
  <c r="I344" i="5" s="1"/>
  <c r="I336" i="5" s="1"/>
  <c r="H393" i="5"/>
  <c r="H382" i="5"/>
  <c r="H381" i="5" s="1"/>
  <c r="H380" i="5" s="1"/>
  <c r="H375" i="5"/>
  <c r="H374" i="5" s="1"/>
  <c r="H367" i="5"/>
  <c r="H347" i="5"/>
  <c r="H346" i="5" s="1"/>
  <c r="H345" i="5" s="1"/>
  <c r="H344" i="5" s="1"/>
  <c r="H336" i="5" s="1"/>
  <c r="H235" i="5"/>
  <c r="H234" i="5" s="1"/>
  <c r="H233" i="5" s="1"/>
  <c r="H227" i="5" s="1"/>
  <c r="H211" i="5"/>
  <c r="H210" i="5" s="1"/>
  <c r="H209" i="5" s="1"/>
  <c r="H106" i="5"/>
  <c r="H105" i="5" s="1"/>
  <c r="H104" i="5" s="1"/>
  <c r="H162" i="5"/>
  <c r="H161" i="5" s="1"/>
  <c r="H160" i="5" s="1"/>
  <c r="H159" i="5" s="1"/>
  <c r="H146" i="5"/>
  <c r="H145" i="5" s="1"/>
  <c r="H144" i="5" s="1"/>
  <c r="H143" i="5" s="1"/>
  <c r="I386" i="5"/>
  <c r="I385" i="5" s="1"/>
  <c r="I382" i="5" s="1"/>
  <c r="I381" i="5" s="1"/>
  <c r="I380" i="5" s="1"/>
  <c r="I379" i="5"/>
  <c r="I378" i="5" s="1"/>
  <c r="I375" i="5" s="1"/>
  <c r="I374" i="5" s="1"/>
  <c r="I202" i="5"/>
  <c r="I201" i="5" s="1"/>
  <c r="I200" i="5" s="1"/>
  <c r="I187" i="5" s="1"/>
  <c r="I68" i="5"/>
  <c r="I67" i="5" s="1"/>
  <c r="I361" i="5" l="1"/>
  <c r="H290" i="5"/>
  <c r="H319" i="5"/>
  <c r="H318" i="5" s="1"/>
  <c r="I319" i="5"/>
  <c r="I318" i="5" s="1"/>
  <c r="I290" i="5"/>
  <c r="H361" i="5"/>
  <c r="H360" i="5" s="1"/>
  <c r="H359" i="5" s="1"/>
  <c r="H358" i="5" s="1"/>
  <c r="H357" i="5" s="1"/>
  <c r="I186" i="5"/>
  <c r="I185" i="5" s="1"/>
  <c r="I172" i="5" s="1"/>
  <c r="I142" i="5" s="1"/>
  <c r="H245" i="5"/>
  <c r="H244" i="5" s="1"/>
  <c r="H243" i="5" s="1"/>
  <c r="H242" i="5" s="1"/>
  <c r="I245" i="5"/>
  <c r="I244" i="5" s="1"/>
  <c r="I243" i="5" s="1"/>
  <c r="I242" i="5" s="1"/>
  <c r="H60" i="5"/>
  <c r="I64" i="5"/>
  <c r="I63" i="5" s="1"/>
  <c r="I62" i="5" s="1"/>
  <c r="I61" i="5" s="1"/>
  <c r="I60" i="5" s="1"/>
  <c r="H142" i="5"/>
  <c r="H120" i="5"/>
  <c r="H119" i="5" s="1"/>
  <c r="H118" i="5" s="1"/>
  <c r="H96" i="5" s="1"/>
  <c r="I360" i="5"/>
  <c r="I359" i="5" s="1"/>
  <c r="I358" i="5" s="1"/>
  <c r="I357" i="5" s="1"/>
  <c r="I25" i="5"/>
  <c r="I24" i="5" s="1"/>
  <c r="I23" i="5" s="1"/>
  <c r="I22" i="5" s="1"/>
  <c r="H289" i="5"/>
  <c r="H25" i="5"/>
  <c r="H24" i="5" s="1"/>
  <c r="H23" i="5" s="1"/>
  <c r="H22" i="5" s="1"/>
  <c r="I120" i="5"/>
  <c r="I119" i="5" s="1"/>
  <c r="I118" i="5" s="1"/>
  <c r="I96" i="5" s="1"/>
  <c r="G325" i="5"/>
  <c r="G324" i="5" s="1"/>
  <c r="G322" i="5"/>
  <c r="G321" i="5" s="1"/>
  <c r="I289" i="5" l="1"/>
  <c r="H14" i="5"/>
  <c r="I226" i="5"/>
  <c r="H226" i="5"/>
  <c r="I14" i="5"/>
  <c r="G320" i="5"/>
  <c r="G352" i="5"/>
  <c r="G351" i="5" s="1"/>
  <c r="G383" i="5"/>
  <c r="G20" i="5"/>
  <c r="I422" i="5" l="1"/>
  <c r="H422" i="5"/>
  <c r="G349" i="5"/>
  <c r="G355" i="5"/>
  <c r="G354" i="5" s="1"/>
  <c r="G151" i="5"/>
  <c r="G73" i="5" l="1"/>
  <c r="G72" i="5" s="1"/>
  <c r="G280" i="5" l="1"/>
  <c r="G277" i="5"/>
  <c r="G276" i="5" s="1"/>
  <c r="G134" i="5"/>
  <c r="G133" i="5" s="1"/>
  <c r="G302" i="5" l="1"/>
  <c r="G391" i="5" l="1"/>
  <c r="G390" i="5" s="1"/>
  <c r="G297" i="5"/>
  <c r="G296" i="5" s="1"/>
  <c r="G372" i="5" l="1"/>
  <c r="G371" i="5" s="1"/>
  <c r="G282" i="5" l="1"/>
  <c r="G279" i="5" s="1"/>
  <c r="G137" i="5"/>
  <c r="G136" i="5" s="1"/>
  <c r="G132" i="5" s="1"/>
  <c r="G38" i="5" l="1"/>
  <c r="G418" i="5" l="1"/>
  <c r="G216" i="5" l="1"/>
  <c r="G215" i="5" s="1"/>
  <c r="G67" i="5" l="1"/>
  <c r="G287" i="5" l="1"/>
  <c r="G213" i="5"/>
  <c r="G212" i="5" s="1"/>
  <c r="G211" i="5" s="1"/>
  <c r="G376" i="5" l="1"/>
  <c r="G92" i="5" l="1"/>
  <c r="G369" i="5" l="1"/>
  <c r="G368" i="5" s="1"/>
  <c r="G367" i="5" s="1"/>
  <c r="G269" i="5" l="1"/>
  <c r="G266" i="5" s="1"/>
  <c r="G332" i="5" l="1"/>
  <c r="G331" i="5" l="1"/>
  <c r="G330" i="5" s="1"/>
  <c r="G319" i="5" s="1"/>
  <c r="G318" i="5" s="1"/>
  <c r="G36" i="5"/>
  <c r="G170" i="5" l="1"/>
  <c r="G169" i="5" s="1"/>
  <c r="G112" i="5"/>
  <c r="G111" i="5" s="1"/>
  <c r="G107" i="5" s="1"/>
  <c r="G85" i="5" l="1"/>
  <c r="G84" i="5" s="1"/>
  <c r="G83" i="5" s="1"/>
  <c r="G387" i="5" l="1"/>
  <c r="G69" i="5"/>
  <c r="G29" i="5" l="1"/>
  <c r="G300" i="5" l="1"/>
  <c r="G274" i="5"/>
  <c r="G271" i="5" s="1"/>
  <c r="G299" i="5" l="1"/>
  <c r="G295" i="5" s="1"/>
  <c r="G167" i="5"/>
  <c r="G166" i="5" s="1"/>
  <c r="G201" i="5" l="1"/>
  <c r="G231" i="5"/>
  <c r="G230" i="5" s="1"/>
  <c r="G229" i="5" s="1"/>
  <c r="G228" i="5" s="1"/>
  <c r="G200" i="5" l="1"/>
  <c r="G187" i="5" s="1"/>
  <c r="G65" i="5"/>
  <c r="G81" i="5"/>
  <c r="G80" i="5" s="1"/>
  <c r="G402" i="5"/>
  <c r="G401" i="5" s="1"/>
  <c r="G397" i="5"/>
  <c r="G396" i="5" s="1"/>
  <c r="G385" i="5"/>
  <c r="G186" i="5" l="1"/>
  <c r="G363" i="5"/>
  <c r="G365" i="5"/>
  <c r="G362" i="5" l="1"/>
  <c r="G361" i="5" s="1"/>
  <c r="G306" i="5"/>
  <c r="G305" i="5" s="1"/>
  <c r="G304" i="5" s="1"/>
  <c r="G240" i="5"/>
  <c r="G239" i="5" s="1"/>
  <c r="G78" i="5" l="1"/>
  <c r="G77" i="5" s="1"/>
  <c r="G76" i="5" s="1"/>
  <c r="G75" i="5" s="1"/>
  <c r="G45" i="5"/>
  <c r="G44" i="5" s="1"/>
  <c r="G43" i="5" s="1"/>
  <c r="G42" i="5" s="1"/>
  <c r="G41" i="5" s="1"/>
  <c r="G210" i="5" l="1"/>
  <c r="G209" i="5" s="1"/>
  <c r="G420" i="5"/>
  <c r="G410" i="5"/>
  <c r="G409" i="5" s="1"/>
  <c r="G400" i="5"/>
  <c r="G399" i="5" s="1"/>
  <c r="G395" i="5"/>
  <c r="G394" i="5" s="1"/>
  <c r="G382" i="5"/>
  <c r="G381" i="5" s="1"/>
  <c r="G378" i="5"/>
  <c r="G375" i="5" s="1"/>
  <c r="G374" i="5" s="1"/>
  <c r="G313" i="5"/>
  <c r="G312" i="5" s="1"/>
  <c r="G310" i="5"/>
  <c r="G309" i="5" s="1"/>
  <c r="G293" i="5"/>
  <c r="G292" i="5" s="1"/>
  <c r="G285" i="5"/>
  <c r="G284" i="5" s="1"/>
  <c r="G245" i="5" s="1"/>
  <c r="G237" i="5"/>
  <c r="G236" i="5" s="1"/>
  <c r="G207" i="5"/>
  <c r="G206" i="5" s="1"/>
  <c r="G164" i="5"/>
  <c r="G163" i="5" s="1"/>
  <c r="G150" i="5"/>
  <c r="G148" i="5"/>
  <c r="G147" i="5" s="1"/>
  <c r="G125" i="5"/>
  <c r="G116" i="5"/>
  <c r="G115" i="5" s="1"/>
  <c r="G102" i="5"/>
  <c r="G101" i="5" s="1"/>
  <c r="G94" i="5"/>
  <c r="G91" i="5" s="1"/>
  <c r="G90" i="5" s="1"/>
  <c r="G89" i="5" s="1"/>
  <c r="G88" i="5" s="1"/>
  <c r="G87" i="5" s="1"/>
  <c r="G34" i="5"/>
  <c r="G33" i="5" s="1"/>
  <c r="G58" i="5"/>
  <c r="G57" i="5" s="1"/>
  <c r="G31" i="5"/>
  <c r="G27" i="5"/>
  <c r="G19" i="5"/>
  <c r="G122" i="5" l="1"/>
  <c r="G121" i="5" s="1"/>
  <c r="G120" i="5" s="1"/>
  <c r="G119" i="5" s="1"/>
  <c r="G118" i="5" s="1"/>
  <c r="G308" i="5"/>
  <c r="G360" i="5"/>
  <c r="G417" i="5"/>
  <c r="G380" i="5"/>
  <c r="G235" i="5"/>
  <c r="G234" i="5" s="1"/>
  <c r="G233" i="5" s="1"/>
  <c r="G162" i="5"/>
  <c r="G26" i="5"/>
  <c r="G64" i="5"/>
  <c r="G100" i="5"/>
  <c r="G99" i="5" s="1"/>
  <c r="G98" i="5" s="1"/>
  <c r="G97" i="5" s="1"/>
  <c r="G393" i="5"/>
  <c r="G291" i="5"/>
  <c r="G205" i="5"/>
  <c r="G204" i="5" s="1"/>
  <c r="G203" i="5" s="1"/>
  <c r="G146" i="5"/>
  <c r="G145" i="5" s="1"/>
  <c r="G144" i="5" s="1"/>
  <c r="G143" i="5" s="1"/>
  <c r="G56" i="5"/>
  <c r="G55" i="5" s="1"/>
  <c r="G54" i="5" s="1"/>
  <c r="G53" i="5" s="1"/>
  <c r="G18" i="5"/>
  <c r="G17" i="5" s="1"/>
  <c r="G114" i="5"/>
  <c r="G106" i="5" s="1"/>
  <c r="G105" i="5" s="1"/>
  <c r="G408" i="5"/>
  <c r="G407" i="5" s="1"/>
  <c r="G406" i="5" s="1"/>
  <c r="G290" i="5" l="1"/>
  <c r="G359" i="5"/>
  <c r="G416" i="5"/>
  <c r="G415" i="5" s="1"/>
  <c r="G414" i="5" s="1"/>
  <c r="G413" i="5" s="1"/>
  <c r="G412" i="5" s="1"/>
  <c r="G63" i="5"/>
  <c r="G62" i="5" s="1"/>
  <c r="G61" i="5" s="1"/>
  <c r="G60" i="5" s="1"/>
  <c r="G289" i="5"/>
  <c r="G25" i="5"/>
  <c r="G24" i="5" s="1"/>
  <c r="G23" i="5" s="1"/>
  <c r="G22" i="5" s="1"/>
  <c r="G227" i="5"/>
  <c r="G405" i="5"/>
  <c r="G404" i="5" s="1"/>
  <c r="G16" i="5"/>
  <c r="G161" i="5"/>
  <c r="G160" i="5" s="1"/>
  <c r="G159" i="5" s="1"/>
  <c r="G185" i="5"/>
  <c r="G172" i="5" s="1"/>
  <c r="G104" i="5"/>
  <c r="G96" i="5" s="1"/>
  <c r="G142" i="5" l="1"/>
  <c r="G15" i="5"/>
  <c r="G14" i="5" s="1"/>
  <c r="G358" i="5"/>
  <c r="G357" i="5" s="1"/>
  <c r="G244" i="5" l="1"/>
  <c r="G243" i="5" s="1"/>
  <c r="G242" i="5" l="1"/>
  <c r="G348" i="5" l="1"/>
  <c r="G347" i="5" l="1"/>
  <c r="G346" i="5" l="1"/>
  <c r="G345" i="5" s="1"/>
  <c r="G344" i="5" s="1"/>
  <c r="G337" i="5" s="1"/>
  <c r="G336" i="5" s="1"/>
  <c r="G226" i="5" s="1"/>
  <c r="G422" i="5" l="1"/>
</calcChain>
</file>

<file path=xl/sharedStrings.xml><?xml version="1.0" encoding="utf-8"?>
<sst xmlns="http://schemas.openxmlformats.org/spreadsheetml/2006/main" count="1379" uniqueCount="338">
  <si>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</si>
  <si>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</si>
  <si>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</si>
  <si>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</si>
  <si>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</si>
  <si>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</si>
  <si>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</si>
  <si>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</si>
  <si>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</si>
  <si>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</si>
  <si>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</si>
  <si>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</si>
  <si>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</si>
  <si>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</si>
  <si>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</si>
  <si>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</si>
  <si>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</si>
  <si>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</si>
  <si>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</si>
  <si>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</si>
  <si>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</si>
  <si>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</si>
  <si>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Подпрограмма «Организация и обеспечение меропряитий в сфере граждансокй обороны, защиты населения и территории от чрезвычайных ситуаций»</t>
  </si>
  <si>
    <t>800</t>
  </si>
  <si>
    <t>Резервные средства</t>
  </si>
  <si>
    <t>870</t>
  </si>
  <si>
    <t>Другие общегосударственные вопросы</t>
  </si>
  <si>
    <t>Подпрограмма "Профилактика экстремизма"</t>
  </si>
  <si>
    <t>Подпрограмма "Профилактика незаконного оборота и потребления наркотических средств и психотропных веществ"</t>
  </si>
  <si>
    <t>Непрограммные расходы</t>
  </si>
  <si>
    <t>НАЦИОНАЛЬНАЯ ОБОРОНА</t>
  </si>
  <si>
    <t>00</t>
  </si>
  <si>
    <t>Мобилизационная и вневойсковая подготовка</t>
  </si>
  <si>
    <t>Подпрограмма «Совершенствование системы управления в администрации городского поселения Игрим»</t>
  </si>
  <si>
    <t>НАЦИОНАЛЬНАЯ БЕЗОПАСНОСТЬ И ПРАВООХРАНИТЕЛЬНАЯ ДЕЯТЕЛЬНОСТЬ</t>
  </si>
  <si>
    <t>Органы юстиции</t>
  </si>
  <si>
    <t>Подпрограмма "Профилактика правонарушений"</t>
  </si>
  <si>
    <t>НАЦИОНАЛЬНАЯ ЭКОНОМИКА</t>
  </si>
  <si>
    <t>04</t>
  </si>
  <si>
    <t>Общеэкономические вопросы</t>
  </si>
  <si>
    <t>01</t>
  </si>
  <si>
    <t xml:space="preserve"> Подпрограмма "Содействие трудоустройству граждан"</t>
  </si>
  <si>
    <t>Транспорт</t>
  </si>
  <si>
    <t>08</t>
  </si>
  <si>
    <t>Подпрограмма "Автомобильный транспорт"</t>
  </si>
  <si>
    <t>Дорожное хозяйство (дорожные фонды)</t>
  </si>
  <si>
    <t>09</t>
  </si>
  <si>
    <t>Подпрограмма "Дорожное хозяйство"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</si>
  <si>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</si>
  <si>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</si>
  <si>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</si>
  <si>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</si>
  <si>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</si>
  <si>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</si>
  <si>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</si>
  <si>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</si>
  <si>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</si>
  <si>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</si>
  <si>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</si>
  <si>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</si>
  <si>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</si>
  <si>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</si>
  <si>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</si>
  <si>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</si>
  <si>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Подпрограмма "Развитие массовой физической культуры и спорта"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</si>
  <si>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</si>
  <si>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</si>
  <si>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</si>
  <si>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</si>
  <si>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</si>
  <si>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Подпрограмма "Совершенствование системы управления в администрации городского поселения Игрим"</t>
  </si>
  <si>
    <t>Подпрограмма "Содействие проведению капитального ремонта многоквартирных домов"</t>
  </si>
  <si>
    <t>Другие вопросы в области национальной безопасности и правоохранительной деятельности</t>
  </si>
  <si>
    <t>Основное мероприятие "Содержание   администрации городского поселения Игрим"</t>
  </si>
  <si>
    <t>Основное мероприятие "Создание и содержание резервов материальных ресурсов (запасов) для предупреждения, ликвидации чрезвычайных ситуаций"</t>
  </si>
  <si>
    <t>Подпрограмма "Укрепление единого культурного пространства"</t>
  </si>
  <si>
    <t>Основное мероприятие "Сохранение и развитие народного творчества и традиционной культуры"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</si>
  <si>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</si>
  <si>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</si>
  <si>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</si>
  <si>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Основное мероприятие "Профилактические мероприятия по противодействию и злоупотреблению наркотикам и их незаконному обороту"</t>
  </si>
  <si>
    <t>5000000000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</si>
  <si>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</si>
  <si>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</si>
  <si>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Подпрограмма "Организация и обеспечение мероприятий в сфере гражданской обороны, защиты населения и территории  от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</si>
  <si>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</si>
  <si>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Основное мероприятие "Создание условий для деятельности народных дружин"</t>
  </si>
  <si>
    <t>Основное мероприятие "Содействие улучшению положения на рынке труда не занятых трудовой деятельностью и безработных граждан"</t>
  </si>
  <si>
    <t>Основное мероприятие "Обеспечение доступности и повышения качества транспортных услуг автомобильным транспортом"</t>
  </si>
  <si>
    <t>Предоставление субсидий организациям</t>
  </si>
  <si>
    <t>Подпрограмма «Развитие информационного общества и обеспечение деятельности органов местного самоуправления»</t>
  </si>
  <si>
    <t xml:space="preserve"> Основное мероприятие "Управление развитием информационного общества и формированием электронного муниципалитета"</t>
  </si>
  <si>
    <t xml:space="preserve">Основное  мероприятие «Управление  и содержание общего имущества многоквартирных домов» </t>
  </si>
  <si>
    <t>Субсидии неккомерческой организации Югорский фонд капитального ремонта многоквартирных домов</t>
  </si>
  <si>
    <t>Основное мероприятие "Мероприятия по санитарной очистке территорий поселения"</t>
  </si>
  <si>
    <t>Основное мероприятие "Техническое обслуживание и эксплуатация сетей уличного освещения"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</si>
  <si>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</si>
  <si>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</si>
  <si>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>Расходы на обеспечение деятельности (оказание услуг)муниципальных учреждений</t>
  </si>
  <si>
    <t>Основное мероприятие "Развитие музейного дела"</t>
  </si>
  <si>
    <t>Основное мероприятие "Укрепление толерантности и профилактики экстремизма в молодежной среде"</t>
  </si>
  <si>
    <t xml:space="preserve"> Прочие мероприятия органов муниципальной власти</t>
  </si>
  <si>
    <t>Основное мероприятие "Обеспечение организации и проведения физкультурных и массовых спортивных мероприятий"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</si>
  <si>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</si>
  <si>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</si>
  <si>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</si>
  <si>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</si>
  <si>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Основное мероприятие "Организация пропаганды и обучение населения в области гражданской обороны и чрезвычайных ситуаций"</t>
  </si>
  <si>
    <t>Исполнение судебных актов</t>
  </si>
  <si>
    <t>5000122030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</si>
  <si>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</si>
  <si>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</si>
  <si>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</si>
  <si>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Расходы местного бюджета на софинансирование мероприятий по содействию трудоустройству граждан в рамках подпрограммы "Содействие трудоустойству граждан"</t>
  </si>
  <si>
    <t>Основное мероприятие "Сохранность автомобильных дорог общего пользования местного значения"</t>
  </si>
  <si>
    <t>Глава муниципального образования</t>
  </si>
  <si>
    <t>Муниципальная программа «Управление муниципальным имуществом в городском поселении Игрим на 2014-2020 годы»</t>
  </si>
  <si>
    <t>Муниципальная программа «Повышение эффективности муниципального управления в городском поселении Игрим»</t>
  </si>
  <si>
    <t>Муниципальная программа «Обеспечение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Игрим»</t>
  </si>
  <si>
    <t xml:space="preserve">Муниципальная программа«Содействие занятости населения в городском поселении Игрим» </t>
  </si>
  <si>
    <t>Муниципальная программа «Развитие и содержание дорожно-транспортной системы на территории городского поселения Игрим»</t>
  </si>
  <si>
    <t>Муниципальная программа "Развитие и содержание дорожно-транспортной системы на территории городского поселения Игрим"</t>
  </si>
  <si>
    <t xml:space="preserve"> Муниципальная программа «Информационное общество на территории  городского поселения Игрим»</t>
  </si>
  <si>
    <t xml:space="preserve"> Муниципальная программа «Жилищно-коммунальный комплекс в городском поселении Игрим»</t>
  </si>
  <si>
    <t>Муниципальная программа «Благоустройство и озеленение территории городского поселения Игрим»</t>
  </si>
  <si>
    <t xml:space="preserve">Муниципальная программа «Развитие культуры в городском поселении Игрим» 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</si>
  <si>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</si>
  <si>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</si>
  <si>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6410000000</t>
  </si>
  <si>
    <t>6410100000</t>
  </si>
  <si>
    <t>6410102030</t>
  </si>
  <si>
    <t>6420000000</t>
  </si>
  <si>
    <t>6420100000</t>
  </si>
  <si>
    <t>6420102040</t>
  </si>
  <si>
    <t xml:space="preserve"> Прочие расходы органов местного самоуправления</t>
  </si>
  <si>
    <t>6401002400</t>
  </si>
  <si>
    <t>5000489020</t>
  </si>
  <si>
    <t>Непрограммное направление деятельности "Обеспечение деятельности Контрольно-счетной палаты Березовского района"</t>
  </si>
  <si>
    <t>5000400000</t>
  </si>
  <si>
    <t>6710000000</t>
  </si>
  <si>
    <t>6710100000</t>
  </si>
  <si>
    <t>6710199990</t>
  </si>
  <si>
    <t>Основное мероприятие "Содержание администрации городского поселения Игрим"</t>
  </si>
  <si>
    <t>6420100590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</si>
  <si>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</si>
  <si>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</si>
  <si>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</si>
  <si>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</si>
  <si>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</si>
  <si>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</si>
  <si>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6500189020</t>
  </si>
  <si>
    <t>6500199990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</si>
  <si>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</si>
  <si>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</si>
  <si>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5000151180</t>
  </si>
  <si>
    <t>6600000000</t>
  </si>
  <si>
    <t>6610000000</t>
  </si>
  <si>
    <t>6610100000</t>
  </si>
  <si>
    <t>66101D9300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</si>
  <si>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объектах»</t>
  </si>
  <si>
    <t>6700000000</t>
  </si>
  <si>
    <t>6710200000</t>
  </si>
  <si>
    <t>6710220030</t>
  </si>
  <si>
    <t>6610200000</t>
  </si>
  <si>
    <t>6610282300</t>
  </si>
  <si>
    <t>66102S2300</t>
  </si>
  <si>
    <t>6800000000</t>
  </si>
  <si>
    <t>6810000000</t>
  </si>
  <si>
    <t>6810100000</t>
  </si>
  <si>
    <t>6810185060</t>
  </si>
  <si>
    <t>68101S5060</t>
  </si>
  <si>
    <t>6900000000</t>
  </si>
  <si>
    <t>6910000000</t>
  </si>
  <si>
    <t>6910100000</t>
  </si>
  <si>
    <t>6910161100</t>
  </si>
  <si>
    <t>6910199990</t>
  </si>
  <si>
    <t>6910189020</t>
  </si>
  <si>
    <t>6920200000</t>
  </si>
  <si>
    <t>6920299990</t>
  </si>
  <si>
    <t>6920000000</t>
  </si>
  <si>
    <t>7000000000</t>
  </si>
  <si>
    <t>7010000000</t>
  </si>
  <si>
    <t>7010100000</t>
  </si>
  <si>
    <t>7010120070</t>
  </si>
  <si>
    <t>7100000000</t>
  </si>
  <si>
    <t>7100100000</t>
  </si>
  <si>
    <t>7100199990</t>
  </si>
  <si>
    <t>Основное мероприятие "Содействие развитию жилищного строительства"</t>
  </si>
  <si>
    <t>7200000000</t>
  </si>
  <si>
    <t>7210000000</t>
  </si>
  <si>
    <t>7210100000</t>
  </si>
  <si>
    <t>7210161100</t>
  </si>
  <si>
    <t>7210199990</t>
  </si>
  <si>
    <t>7220000000</t>
  </si>
  <si>
    <t>7220100000</t>
  </si>
  <si>
    <t>7220182591</t>
  </si>
  <si>
    <t>72201S2591</t>
  </si>
  <si>
    <t>7220199990</t>
  </si>
  <si>
    <t>2200000000</t>
  </si>
  <si>
    <t>2200100000</t>
  </si>
  <si>
    <t>2200199990</t>
  </si>
  <si>
    <t>2200200000</t>
  </si>
  <si>
    <t>2200299990</t>
  </si>
  <si>
    <t>2200300000</t>
  </si>
  <si>
    <t>2200399990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</si>
  <si>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</si>
  <si>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</si>
  <si>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</si>
  <si>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</si>
  <si>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</si>
  <si>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</si>
  <si>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</si>
  <si>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7310000000</t>
  </si>
  <si>
    <t>7310100000</t>
  </si>
  <si>
    <t>7310100590</t>
  </si>
  <si>
    <t>7310200000</t>
  </si>
  <si>
    <t>7310200590</t>
  </si>
  <si>
    <t>7320000000</t>
  </si>
  <si>
    <t>7320100000</t>
  </si>
  <si>
    <t>7320100590</t>
  </si>
  <si>
    <t>Основное мероприятие "Федеральный проект "Культурная среда"</t>
  </si>
  <si>
    <t>6620000000</t>
  </si>
  <si>
    <t>6620100000</t>
  </si>
  <si>
    <t>6620199990</t>
  </si>
  <si>
    <t>6630100000</t>
  </si>
  <si>
    <t>6630000000</t>
  </si>
  <si>
    <t>6630199990</t>
  </si>
  <si>
    <t>6420102400</t>
  </si>
  <si>
    <t>7400000000</t>
  </si>
  <si>
    <t>7410000000</t>
  </si>
  <si>
    <t>7410100000</t>
  </si>
  <si>
    <t>7410199990</t>
  </si>
  <si>
    <t>Муниципальная программа "Обеспечение доступным и комфортным жильем жителей городского поселения Игрим"</t>
  </si>
  <si>
    <t>12</t>
  </si>
  <si>
    <t>Другие вопросы в области национальной экономики</t>
  </si>
  <si>
    <t>КУЛЬТУРА, КИНЕМАТОГРАФИЯ</t>
  </si>
  <si>
    <t>Основное мероприятие "Обеспечение функционирования и развития систем видеонаблюдения в сфере общественного порядка "</t>
  </si>
  <si>
    <t>6610300000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</si>
  <si>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</si>
  <si>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66103S2290</t>
  </si>
  <si>
    <t>7220189020</t>
  </si>
  <si>
    <t>73101S2520</t>
  </si>
  <si>
    <t>7310182520</t>
  </si>
  <si>
    <t>Иные межбюджетные трансферты на финансирование наказов избирателей депутатам Думы ХМАО-Югры</t>
  </si>
  <si>
    <t>Основное мероприятие "Содержание и озеленение парковых зон на территории поселка"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</si>
  <si>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</si>
  <si>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</si>
  <si>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</si>
  <si>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6610382290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</si>
  <si>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</si>
  <si>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</si>
  <si>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6420185160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</si>
  <si>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</si>
  <si>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</si>
  <si>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</si>
  <si>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</si>
  <si>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</si>
  <si>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</si>
  <si>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</si>
  <si>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</si>
  <si>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</si>
  <si>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</si>
  <si>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</si>
  <si>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</si>
  <si>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</si>
  <si>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</si>
  <si>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</si>
  <si>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2920000000</t>
  </si>
  <si>
    <t>2920100000</t>
  </si>
  <si>
    <t>Подпрограмма "Благоустройство дворовых территорий городского поеления Игрим"</t>
  </si>
  <si>
    <t>Основное мероприятие  "Благоустройство дворовых территорий городского поеления Игрим"</t>
  </si>
  <si>
    <t>2920182600</t>
  </si>
  <si>
    <t>29201S2600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</si>
  <si>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</si>
  <si>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</si>
  <si>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«Защита населения и территорий от чрезвычайных ситуаций, обеспечение пожарной безопасности в городском поселении Игрим»</t>
  </si>
  <si>
    <t>Расходы на мероприятия для создания условий для деятельности народных дружин</t>
  </si>
  <si>
    <t>Расходы местного бюджета на софинансирование мероприятий  для создания условий для деятельности народных дружин</t>
  </si>
  <si>
    <t>Расходы на благоустройство территорий муниципальных образований</t>
  </si>
  <si>
    <t>Расходы на софинансирование мероприятий на благоустройство территорий муниципальных образований</t>
  </si>
  <si>
    <t>Основное мероприятие "Расходы на реализацию полномочий в сфере жилищно-коммунального комплекса"</t>
  </si>
  <si>
    <t>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</si>
  <si>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</si>
  <si>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</si>
  <si>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</si>
  <si>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развитие сферы культуры в муниципальных образованиях Ханты-Мансийского автономного округа - Югры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</si>
  <si>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</si>
  <si>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</si>
  <si>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</si>
  <si>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реализацию мероприятий по содействию трудоустройству граждан в рамках подпрограммы "Содействие трудоустойству граждан"</t>
  </si>
  <si>
    <t>Приложение № 3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</si>
  <si>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</si>
  <si>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</si>
  <si>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</si>
  <si>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</si>
  <si>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Распределение бюджетных ассигнований по разделам, подразделам, целевым статьям (муниципальным программам городского поселения Игрим  и непрограммным направлениям деятельности), группам и подгруппам видов расходов классификации расходов бюджета городского поселения Игрим  на 2023 год</t>
  </si>
  <si>
    <t>2023 г.</t>
  </si>
  <si>
    <t>2200400000</t>
  </si>
  <si>
    <t>2200499990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</si>
  <si>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</si>
  <si>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</si>
  <si>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</si>
  <si>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Основное мероприятие "Формирование уставного капитала МУП"</t>
  </si>
  <si>
    <t>6500200000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</si>
  <si>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</si>
  <si>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</si>
  <si>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</si>
  <si>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5000122050</t>
  </si>
  <si>
    <t>Непрограммное направление деятельности "Организация подготовки и проведения выборов"</t>
  </si>
  <si>
    <t>6610399990</t>
  </si>
  <si>
    <t>Специальные расходы</t>
  </si>
  <si>
    <t>от 29.12.2022 № 286</t>
  </si>
  <si>
    <t>Сумма на год</t>
  </si>
  <si>
    <t>2200184200</t>
  </si>
  <si>
    <t>Расходы на организацию мероприятий при осуществлении деятельности по обращению с животными без владельцев</t>
  </si>
  <si>
    <t>Муниципальная программа "Благоустройство и озеленение территории городского поселения Игрим"</t>
  </si>
  <si>
    <t>Сельское хозяйство и рыболовство</t>
  </si>
  <si>
    <t>Приложение № 2</t>
  </si>
  <si>
    <t>Реализация инициативных проектов, отобранных по результатам конкурса</t>
  </si>
  <si>
    <t>2200482752</t>
  </si>
  <si>
    <t>22004S2572</t>
  </si>
  <si>
    <t>6920282752</t>
  </si>
  <si>
    <t>69202S2572</t>
  </si>
  <si>
    <t>7220109505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</si>
  <si>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</si>
  <si>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</si>
  <si>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</si>
  <si>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7220109605</t>
  </si>
  <si>
    <t>72201S9605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</si>
  <si>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</si>
  <si>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</si>
  <si>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</si>
  <si>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6920221100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</si>
  <si>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</si>
  <si>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69202S1100</t>
  </si>
  <si>
    <t xml:space="preserve">от 00.12.2023 № </t>
  </si>
  <si>
    <t>6710122020</t>
  </si>
  <si>
    <t>Управление Резервным фондом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</si>
</sst>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68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top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171" fontId="4" fillId="0" borderId="0" xfId="1" applyNumberFormat="1" applyFont="1" applyFill="1"/>
    <xf numFmtId="173" fontId="4" fillId="0" borderId="0" xfId="1" applyNumberFormat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5"/>
  <sheetViews>
    <sheetView tabSelected="1" topLeftCell="B1" zoomScaleNormal="100" workbookViewId="0">
      <selection activeCell="B1" sqref="A1:XFD1048576"/>
    </sheetView>
  </sheetViews>
  <sheetFormatPr defaultColWidth="11.140625" defaultRowHeight="12" x14ac:dyDescent="0.2"/>
  <cols>
    <col min="1" max="1" width="3.7109375" style="29" customWidth="1"/>
    <col min="2" max="2" width="51.7109375" style="29" customWidth="1"/>
    <col min="3" max="3" width="5.7109375" style="59" customWidth="1"/>
    <col min="4" max="4" width="4.7109375" style="59" customWidth="1"/>
    <col min="5" max="5" width="10.85546875" style="57" customWidth="1"/>
    <col min="6" max="6" width="3.85546875" style="29" customWidth="1"/>
    <col min="7" max="7" width="9.28515625" style="29" customWidth="1"/>
    <col min="8" max="11" width="11.140625" style="29" customWidth="1"/>
    <col min="12" max="16384" width="11.140625" style="29"/>
  </cols>
  <sheetData>
    <row r="1" spans="1:9" x14ac:dyDescent="0.2">
      <c r="I1" s="54" t="s">
        <v>317</v>
      </c>
    </row>
    <row r="2" spans="1:9" x14ac:dyDescent="0.2">
      <c r="I2" s="54" t="s">
        <v>0</v>
      </c>
    </row>
    <row r="3" spans="1:9" ht="9.75" customHeight="1" x14ac:dyDescent="0.2">
      <c r="I3" s="54" t="s">
        <v>1</v>
      </c>
    </row>
    <row r="4" spans="1:9" x14ac:dyDescent="0.2">
      <c r="I4" s="54" t="s">
        <v>335</v>
      </c>
    </row>
    <row r="6" spans="1:9" x14ac:dyDescent="0.2">
      <c r="A6" s="50"/>
      <c r="B6" s="50"/>
      <c r="C6" s="51"/>
      <c r="D6" s="51"/>
      <c r="E6" s="52"/>
      <c r="F6" s="53"/>
      <c r="I6" s="54" t="s">
        <v>290</v>
      </c>
    </row>
    <row r="7" spans="1:9" x14ac:dyDescent="0.2">
      <c r="A7" s="55"/>
      <c r="B7" s="55"/>
      <c r="C7" s="56"/>
      <c r="D7" s="56"/>
      <c r="E7" s="52"/>
      <c r="F7" s="1"/>
      <c r="I7" s="54" t="s">
        <v>0</v>
      </c>
    </row>
    <row r="8" spans="1:9" x14ac:dyDescent="0.2">
      <c r="A8" s="1"/>
      <c r="B8" s="1"/>
      <c r="C8" s="56"/>
      <c r="D8" s="56"/>
      <c r="E8" s="52"/>
      <c r="F8" s="1"/>
      <c r="I8" s="54" t="s">
        <v>1</v>
      </c>
    </row>
    <row r="9" spans="1:9" x14ac:dyDescent="0.2">
      <c r="A9" s="1"/>
      <c r="B9" s="1"/>
      <c r="C9" s="56"/>
      <c r="D9" s="56"/>
      <c r="E9" s="52"/>
      <c r="F9" s="1"/>
      <c r="I9" s="54" t="s">
        <v>311</v>
      </c>
    </row>
    <row r="10" spans="1:9" ht="70.5" customHeight="1" x14ac:dyDescent="0.2">
      <c r="B10" s="67" t="s">
        <v>295</v>
      </c>
      <c r="C10" s="67"/>
      <c r="D10" s="67"/>
      <c r="E10" s="67"/>
      <c r="F10" s="67"/>
      <c r="G10" s="67"/>
      <c r="H10" s="67"/>
      <c r="I10" s="67"/>
    </row>
    <row r="11" spans="1:9" x14ac:dyDescent="0.2">
      <c r="B11" s="5"/>
      <c r="C11" s="5"/>
      <c r="D11" s="5"/>
      <c r="E11" s="7"/>
      <c r="F11" s="5"/>
      <c r="G11" s="5"/>
      <c r="H11" s="5" t="s">
        <v>69</v>
      </c>
    </row>
    <row r="12" spans="1:9" ht="33.75" customHeight="1" x14ac:dyDescent="0.2">
      <c r="A12" s="1"/>
      <c r="B12" s="8" t="s">
        <v>2</v>
      </c>
      <c r="C12" s="9" t="s">
        <v>3</v>
      </c>
      <c r="D12" s="9" t="s">
        <v>4</v>
      </c>
      <c r="E12" s="10" t="s">
        <v>5</v>
      </c>
      <c r="F12" s="8" t="s">
        <v>6</v>
      </c>
      <c r="G12" s="11" t="s">
        <v>262</v>
      </c>
      <c r="H12" s="11" t="s">
        <v>263</v>
      </c>
      <c r="I12" s="11" t="s">
        <v>312</v>
      </c>
    </row>
    <row r="13" spans="1:9" x14ac:dyDescent="0.2">
      <c r="A13" s="1"/>
      <c r="B13" s="8"/>
      <c r="C13" s="9"/>
      <c r="D13" s="9"/>
      <c r="E13" s="10"/>
      <c r="F13" s="8"/>
      <c r="G13" s="11" t="s">
        <v>296</v>
      </c>
      <c r="H13" s="11" t="s">
        <v>296</v>
      </c>
      <c r="I13" s="11" t="s">
        <v>296</v>
      </c>
    </row>
    <row r="14" spans="1:9" x14ac:dyDescent="0.2">
      <c r="A14" s="1"/>
      <c r="B14" s="12" t="s">
        <v>7</v>
      </c>
      <c r="C14" s="13">
        <v>1</v>
      </c>
      <c r="D14" s="10" t="s">
        <v>31</v>
      </c>
      <c r="E14" s="10" t="s">
        <v>8</v>
      </c>
      <c r="F14" s="14" t="s">
        <v>8</v>
      </c>
      <c r="G14" s="15">
        <f>G15+G22+G41+G47+G53+G60</f>
        <v>70144.7</v>
      </c>
      <c r="H14" s="15">
        <f t="shared" ref="H14:I14" si="0">H15+H22+H41+H47+H53+H60</f>
        <v>-665.6</v>
      </c>
      <c r="I14" s="15">
        <f t="shared" si="0"/>
        <v>69479.099999999991</v>
      </c>
    </row>
    <row r="15" spans="1:9" ht="24" x14ac:dyDescent="0.2">
      <c r="A15" s="1"/>
      <c r="B15" s="12" t="s">
        <v>9</v>
      </c>
      <c r="C15" s="13">
        <v>1</v>
      </c>
      <c r="D15" s="13">
        <v>2</v>
      </c>
      <c r="E15" s="10" t="s">
        <v>8</v>
      </c>
      <c r="F15" s="14" t="s">
        <v>8</v>
      </c>
      <c r="G15" s="15">
        <f>G16</f>
        <v>3144.6</v>
      </c>
      <c r="H15" s="15">
        <f t="shared" ref="H15" si="1">H16</f>
        <v>-172.2</v>
      </c>
      <c r="I15" s="15">
        <f>I16</f>
        <v>2972.4</v>
      </c>
    </row>
    <row r="16" spans="1:9" ht="24" x14ac:dyDescent="0.2">
      <c r="A16" s="1"/>
      <c r="B16" s="16" t="s">
        <v>117</v>
      </c>
      <c r="C16" s="13">
        <v>1</v>
      </c>
      <c r="D16" s="13">
        <v>2</v>
      </c>
      <c r="E16" s="10" t="s">
        <v>127</v>
      </c>
      <c r="F16" s="14" t="s">
        <v>8</v>
      </c>
      <c r="G16" s="15">
        <f t="shared" ref="G16:I18" si="2">G17</f>
        <v>3144.6</v>
      </c>
      <c r="H16" s="15">
        <f t="shared" si="2"/>
        <v>-172.2</v>
      </c>
      <c r="I16" s="15">
        <f t="shared" si="2"/>
        <v>2972.4</v>
      </c>
    </row>
    <row r="17" spans="1:9" ht="24" x14ac:dyDescent="0.2">
      <c r="A17" s="1"/>
      <c r="B17" s="16" t="s">
        <v>70</v>
      </c>
      <c r="C17" s="13">
        <v>1</v>
      </c>
      <c r="D17" s="13">
        <v>2</v>
      </c>
      <c r="E17" s="10" t="s">
        <v>128</v>
      </c>
      <c r="F17" s="14" t="s">
        <v>8</v>
      </c>
      <c r="G17" s="15">
        <f>G18</f>
        <v>3144.6</v>
      </c>
      <c r="H17" s="15">
        <f t="shared" si="2"/>
        <v>-172.2</v>
      </c>
      <c r="I17" s="15">
        <f>I18</f>
        <v>2972.4</v>
      </c>
    </row>
    <row r="18" spans="1:9" ht="24" x14ac:dyDescent="0.2">
      <c r="A18" s="1"/>
      <c r="B18" s="17" t="s">
        <v>73</v>
      </c>
      <c r="C18" s="13">
        <v>1</v>
      </c>
      <c r="D18" s="13">
        <v>2</v>
      </c>
      <c r="E18" s="10" t="s">
        <v>129</v>
      </c>
      <c r="F18" s="14"/>
      <c r="G18" s="15">
        <f>G19</f>
        <v>3144.6</v>
      </c>
      <c r="H18" s="15">
        <f t="shared" si="2"/>
        <v>-172.2</v>
      </c>
      <c r="I18" s="15">
        <f>I19</f>
        <v>2972.4</v>
      </c>
    </row>
    <row r="19" spans="1:9" x14ac:dyDescent="0.2">
      <c r="A19" s="1"/>
      <c r="B19" s="16" t="s">
        <v>115</v>
      </c>
      <c r="C19" s="13">
        <v>1</v>
      </c>
      <c r="D19" s="13">
        <v>2</v>
      </c>
      <c r="E19" s="10" t="s">
        <v>130</v>
      </c>
      <c r="F19" s="14" t="s">
        <v>8</v>
      </c>
      <c r="G19" s="15">
        <f>G21</f>
        <v>3144.6</v>
      </c>
      <c r="H19" s="15">
        <f t="shared" ref="H19" si="3">H21</f>
        <v>-172.2</v>
      </c>
      <c r="I19" s="15">
        <f>I21</f>
        <v>2972.4</v>
      </c>
    </row>
    <row r="20" spans="1:9" ht="48" x14ac:dyDescent="0.2">
      <c r="A20" s="1"/>
      <c r="B20" s="16" t="s">
        <v>10</v>
      </c>
      <c r="C20" s="13">
        <v>1</v>
      </c>
      <c r="D20" s="13">
        <v>2</v>
      </c>
      <c r="E20" s="10" t="s">
        <v>130</v>
      </c>
      <c r="F20" s="14">
        <v>100</v>
      </c>
      <c r="G20" s="15">
        <f>G21</f>
        <v>3144.6</v>
      </c>
      <c r="H20" s="15">
        <f t="shared" ref="H20" si="4">H21</f>
        <v>-172.2</v>
      </c>
      <c r="I20" s="15">
        <f>I21</f>
        <v>2972.4</v>
      </c>
    </row>
    <row r="21" spans="1:9" ht="24" x14ac:dyDescent="0.2">
      <c r="A21" s="1"/>
      <c r="B21" s="18" t="s">
        <v>12</v>
      </c>
      <c r="C21" s="13">
        <v>1</v>
      </c>
      <c r="D21" s="13">
        <v>2</v>
      </c>
      <c r="E21" s="10" t="s">
        <v>130</v>
      </c>
      <c r="F21" s="14" t="s">
        <v>13</v>
      </c>
      <c r="G21" s="15">
        <v>3144.6</v>
      </c>
      <c r="H21" s="15">
        <v>-172.2</v>
      </c>
      <c r="I21" s="15">
        <f>G21+H21</f>
        <v>2972.4</v>
      </c>
    </row>
    <row r="22" spans="1:9" ht="36" x14ac:dyDescent="0.2">
      <c r="A22" s="1"/>
      <c r="B22" s="12" t="s">
        <v>14</v>
      </c>
      <c r="C22" s="13">
        <v>1</v>
      </c>
      <c r="D22" s="13">
        <v>4</v>
      </c>
      <c r="E22" s="10" t="s">
        <v>8</v>
      </c>
      <c r="F22" s="14" t="s">
        <v>8</v>
      </c>
      <c r="G22" s="15">
        <f>G23</f>
        <v>33968.6</v>
      </c>
      <c r="H22" s="15">
        <f t="shared" ref="H22:H24" si="5">H23</f>
        <v>-357.29999999999995</v>
      </c>
      <c r="I22" s="15">
        <f>I23</f>
        <v>33611.299999999996</v>
      </c>
    </row>
    <row r="23" spans="1:9" ht="24" x14ac:dyDescent="0.2">
      <c r="A23" s="1"/>
      <c r="B23" s="16" t="s">
        <v>117</v>
      </c>
      <c r="C23" s="13">
        <v>1</v>
      </c>
      <c r="D23" s="13">
        <v>4</v>
      </c>
      <c r="E23" s="10" t="s">
        <v>127</v>
      </c>
      <c r="F23" s="14" t="s">
        <v>8</v>
      </c>
      <c r="G23" s="15">
        <f>G24</f>
        <v>33968.6</v>
      </c>
      <c r="H23" s="15">
        <f t="shared" si="5"/>
        <v>-357.29999999999995</v>
      </c>
      <c r="I23" s="15">
        <f>I24</f>
        <v>33611.299999999996</v>
      </c>
    </row>
    <row r="24" spans="1:9" ht="24" x14ac:dyDescent="0.2">
      <c r="A24" s="1"/>
      <c r="B24" s="16" t="s">
        <v>70</v>
      </c>
      <c r="C24" s="13">
        <v>1</v>
      </c>
      <c r="D24" s="13">
        <v>4</v>
      </c>
      <c r="E24" s="10" t="s">
        <v>131</v>
      </c>
      <c r="F24" s="14" t="s">
        <v>8</v>
      </c>
      <c r="G24" s="15">
        <f>G25</f>
        <v>33968.6</v>
      </c>
      <c r="H24" s="15">
        <f t="shared" si="5"/>
        <v>-357.29999999999995</v>
      </c>
      <c r="I24" s="15">
        <f>I25</f>
        <v>33611.299999999996</v>
      </c>
    </row>
    <row r="25" spans="1:9" ht="24" x14ac:dyDescent="0.2">
      <c r="A25" s="1"/>
      <c r="B25" s="17" t="s">
        <v>73</v>
      </c>
      <c r="C25" s="13">
        <v>1</v>
      </c>
      <c r="D25" s="13">
        <v>4</v>
      </c>
      <c r="E25" s="10" t="s">
        <v>132</v>
      </c>
      <c r="F25" s="14"/>
      <c r="G25" s="15">
        <f>G26+G33</f>
        <v>33968.6</v>
      </c>
      <c r="H25" s="15">
        <f t="shared" ref="H25" si="6">H26+H33</f>
        <v>-357.29999999999995</v>
      </c>
      <c r="I25" s="15">
        <f>I26+I33</f>
        <v>33611.299999999996</v>
      </c>
    </row>
    <row r="26" spans="1:9" x14ac:dyDescent="0.2">
      <c r="A26" s="1"/>
      <c r="B26" s="17" t="s">
        <v>15</v>
      </c>
      <c r="C26" s="13">
        <v>1</v>
      </c>
      <c r="D26" s="13">
        <v>4</v>
      </c>
      <c r="E26" s="10" t="s">
        <v>133</v>
      </c>
      <c r="F26" s="14" t="s">
        <v>8</v>
      </c>
      <c r="G26" s="15">
        <f>G27+G29+G31</f>
        <v>33888.400000000001</v>
      </c>
      <c r="H26" s="15">
        <f t="shared" ref="H26" si="7">H27+H29+H31</f>
        <v>-424.29999999999995</v>
      </c>
      <c r="I26" s="15">
        <f>I27+I29+I31</f>
        <v>33464.1</v>
      </c>
    </row>
    <row r="27" spans="1:9" ht="48" x14ac:dyDescent="0.2">
      <c r="A27" s="1"/>
      <c r="B27" s="18" t="s">
        <v>10</v>
      </c>
      <c r="C27" s="13">
        <v>1</v>
      </c>
      <c r="D27" s="13">
        <v>4</v>
      </c>
      <c r="E27" s="10" t="s">
        <v>133</v>
      </c>
      <c r="F27" s="14" t="s">
        <v>11</v>
      </c>
      <c r="G27" s="15">
        <f>G28</f>
        <v>33591.199999999997</v>
      </c>
      <c r="H27" s="15">
        <f t="shared" ref="H27" si="8">H28</f>
        <v>-487.4</v>
      </c>
      <c r="I27" s="15">
        <f>I28</f>
        <v>33103.799999999996</v>
      </c>
    </row>
    <row r="28" spans="1:9" ht="24" x14ac:dyDescent="0.2">
      <c r="A28" s="1"/>
      <c r="B28" s="18" t="s">
        <v>12</v>
      </c>
      <c r="C28" s="13">
        <v>1</v>
      </c>
      <c r="D28" s="13">
        <v>4</v>
      </c>
      <c r="E28" s="10" t="s">
        <v>133</v>
      </c>
      <c r="F28" s="14" t="s">
        <v>13</v>
      </c>
      <c r="G28" s="15">
        <v>33591.199999999997</v>
      </c>
      <c r="H28" s="15">
        <v>-487.4</v>
      </c>
      <c r="I28" s="15">
        <f>G28+H28</f>
        <v>33103.799999999996</v>
      </c>
    </row>
    <row r="29" spans="1:9" ht="24" x14ac:dyDescent="0.2">
      <c r="A29" s="1"/>
      <c r="B29" s="18" t="s">
        <v>103</v>
      </c>
      <c r="C29" s="13">
        <v>1</v>
      </c>
      <c r="D29" s="13">
        <v>4</v>
      </c>
      <c r="E29" s="10" t="s">
        <v>133</v>
      </c>
      <c r="F29" s="14" t="s">
        <v>16</v>
      </c>
      <c r="G29" s="15">
        <f>G30</f>
        <v>222.4</v>
      </c>
      <c r="H29" s="15">
        <f t="shared" ref="H29" si="9">H30</f>
        <v>91</v>
      </c>
      <c r="I29" s="15">
        <f>I30</f>
        <v>313.39999999999998</v>
      </c>
    </row>
    <row r="30" spans="1:9" ht="24" x14ac:dyDescent="0.2">
      <c r="A30" s="1"/>
      <c r="B30" s="18" t="s">
        <v>17</v>
      </c>
      <c r="C30" s="13">
        <v>1</v>
      </c>
      <c r="D30" s="13">
        <v>4</v>
      </c>
      <c r="E30" s="10" t="s">
        <v>133</v>
      </c>
      <c r="F30" s="14" t="s">
        <v>18</v>
      </c>
      <c r="G30" s="15">
        <v>222.4</v>
      </c>
      <c r="H30" s="15">
        <v>91</v>
      </c>
      <c r="I30" s="15">
        <f>G30+H30</f>
        <v>313.39999999999998</v>
      </c>
    </row>
    <row r="31" spans="1:9" x14ac:dyDescent="0.2">
      <c r="A31" s="1"/>
      <c r="B31" s="18" t="s">
        <v>19</v>
      </c>
      <c r="C31" s="13">
        <v>1</v>
      </c>
      <c r="D31" s="13">
        <v>4</v>
      </c>
      <c r="E31" s="10" t="s">
        <v>133</v>
      </c>
      <c r="F31" s="14">
        <v>800</v>
      </c>
      <c r="G31" s="15">
        <f>G32</f>
        <v>74.8</v>
      </c>
      <c r="H31" s="15">
        <f t="shared" ref="H31" si="10">H32</f>
        <v>-27.9</v>
      </c>
      <c r="I31" s="15">
        <f>I32</f>
        <v>46.9</v>
      </c>
    </row>
    <row r="32" spans="1:9" x14ac:dyDescent="0.2">
      <c r="A32" s="1"/>
      <c r="B32" s="18" t="s">
        <v>20</v>
      </c>
      <c r="C32" s="13">
        <v>1</v>
      </c>
      <c r="D32" s="13">
        <v>4</v>
      </c>
      <c r="E32" s="10" t="s">
        <v>133</v>
      </c>
      <c r="F32" s="14">
        <v>850</v>
      </c>
      <c r="G32" s="15">
        <v>74.8</v>
      </c>
      <c r="H32" s="15">
        <f>-27.9</f>
        <v>-27.9</v>
      </c>
      <c r="I32" s="15">
        <f>G32+H32</f>
        <v>46.9</v>
      </c>
    </row>
    <row r="33" spans="1:9" x14ac:dyDescent="0.2">
      <c r="A33" s="1"/>
      <c r="B33" s="17" t="s">
        <v>134</v>
      </c>
      <c r="C33" s="13">
        <v>1</v>
      </c>
      <c r="D33" s="13">
        <v>4</v>
      </c>
      <c r="E33" s="10" t="s">
        <v>227</v>
      </c>
      <c r="F33" s="14"/>
      <c r="G33" s="15">
        <f>G34+G36+G38</f>
        <v>80.2</v>
      </c>
      <c r="H33" s="15">
        <f t="shared" ref="H33" si="11">H34+H36+H38</f>
        <v>67</v>
      </c>
      <c r="I33" s="15">
        <f>I34+I36+I38</f>
        <v>147.19999999999999</v>
      </c>
    </row>
    <row r="34" spans="1:9" s="2" customFormat="1" ht="48" x14ac:dyDescent="0.2">
      <c r="A34" s="1"/>
      <c r="B34" s="36" t="s">
        <v>10</v>
      </c>
      <c r="C34" s="37">
        <v>1</v>
      </c>
      <c r="D34" s="37">
        <v>4</v>
      </c>
      <c r="E34" s="38" t="s">
        <v>135</v>
      </c>
      <c r="F34" s="39" t="s">
        <v>11</v>
      </c>
      <c r="G34" s="40">
        <f>G35</f>
        <v>0</v>
      </c>
      <c r="H34" s="40">
        <f t="shared" ref="H34" si="12">H35</f>
        <v>0</v>
      </c>
      <c r="I34" s="40">
        <f>I35</f>
        <v>0</v>
      </c>
    </row>
    <row r="35" spans="1:9" s="2" customFormat="1" ht="24" x14ac:dyDescent="0.2">
      <c r="A35" s="1"/>
      <c r="B35" s="12" t="s">
        <v>12</v>
      </c>
      <c r="C35" s="13">
        <v>1</v>
      </c>
      <c r="D35" s="13">
        <v>4</v>
      </c>
      <c r="E35" s="10" t="s">
        <v>135</v>
      </c>
      <c r="F35" s="14">
        <v>120</v>
      </c>
      <c r="G35" s="15">
        <v>0</v>
      </c>
      <c r="H35" s="15"/>
      <c r="I35" s="15">
        <v>0</v>
      </c>
    </row>
    <row r="36" spans="1:9" s="2" customFormat="1" ht="24" x14ac:dyDescent="0.2">
      <c r="A36" s="1"/>
      <c r="B36" s="18" t="s">
        <v>103</v>
      </c>
      <c r="C36" s="13">
        <v>1</v>
      </c>
      <c r="D36" s="13">
        <v>4</v>
      </c>
      <c r="E36" s="10" t="s">
        <v>135</v>
      </c>
      <c r="F36" s="14">
        <v>200</v>
      </c>
      <c r="G36" s="15">
        <f>G37</f>
        <v>0</v>
      </c>
      <c r="H36" s="15">
        <f t="shared" ref="H36" si="13">H37</f>
        <v>0</v>
      </c>
      <c r="I36" s="15">
        <f>I37</f>
        <v>0</v>
      </c>
    </row>
    <row r="37" spans="1:9" s="2" customFormat="1" ht="24" x14ac:dyDescent="0.2">
      <c r="A37" s="1"/>
      <c r="B37" s="30" t="s">
        <v>17</v>
      </c>
      <c r="C37" s="31">
        <v>1</v>
      </c>
      <c r="D37" s="31">
        <v>4</v>
      </c>
      <c r="E37" s="32" t="s">
        <v>135</v>
      </c>
      <c r="F37" s="33">
        <v>240</v>
      </c>
      <c r="G37" s="34"/>
      <c r="H37" s="34"/>
      <c r="I37" s="34"/>
    </row>
    <row r="38" spans="1:9" x14ac:dyDescent="0.2">
      <c r="A38" s="1"/>
      <c r="B38" s="18" t="s">
        <v>19</v>
      </c>
      <c r="C38" s="13">
        <v>1</v>
      </c>
      <c r="D38" s="13">
        <v>4</v>
      </c>
      <c r="E38" s="10" t="s">
        <v>227</v>
      </c>
      <c r="F38" s="14">
        <v>800</v>
      </c>
      <c r="G38" s="15">
        <f>SUM(G39:G40)</f>
        <v>80.2</v>
      </c>
      <c r="H38" s="15">
        <f t="shared" ref="H38" si="14">SUM(H39:H40)</f>
        <v>67</v>
      </c>
      <c r="I38" s="15">
        <f>SUM(I39:I40)</f>
        <v>147.19999999999999</v>
      </c>
    </row>
    <row r="39" spans="1:9" x14ac:dyDescent="0.2">
      <c r="A39" s="1"/>
      <c r="B39" s="18" t="s">
        <v>108</v>
      </c>
      <c r="C39" s="13">
        <v>1</v>
      </c>
      <c r="D39" s="13">
        <v>4</v>
      </c>
      <c r="E39" s="10" t="s">
        <v>227</v>
      </c>
      <c r="F39" s="14">
        <v>830</v>
      </c>
      <c r="G39" s="15">
        <v>80.2</v>
      </c>
      <c r="H39" s="15">
        <v>67</v>
      </c>
      <c r="I39" s="15">
        <f>G39+H39</f>
        <v>147.19999999999999</v>
      </c>
    </row>
    <row r="40" spans="1:9" x14ac:dyDescent="0.2">
      <c r="A40" s="1"/>
      <c r="B40" s="18" t="s">
        <v>20</v>
      </c>
      <c r="C40" s="13">
        <v>1</v>
      </c>
      <c r="D40" s="13">
        <v>4</v>
      </c>
      <c r="E40" s="10" t="s">
        <v>227</v>
      </c>
      <c r="F40" s="14">
        <v>850</v>
      </c>
      <c r="G40" s="15">
        <v>0</v>
      </c>
      <c r="H40" s="15"/>
      <c r="I40" s="15">
        <f>G40+H40</f>
        <v>0</v>
      </c>
    </row>
    <row r="41" spans="1:9" ht="25.5" customHeight="1" x14ac:dyDescent="0.2">
      <c r="A41" s="1"/>
      <c r="B41" s="17" t="s">
        <v>288</v>
      </c>
      <c r="C41" s="13">
        <v>1</v>
      </c>
      <c r="D41" s="13">
        <v>6</v>
      </c>
      <c r="E41" s="10"/>
      <c r="F41" s="14"/>
      <c r="G41" s="15">
        <f t="shared" ref="G41:I45" si="15">G42</f>
        <v>85.6</v>
      </c>
      <c r="H41" s="15">
        <f t="shared" si="15"/>
        <v>0</v>
      </c>
      <c r="I41" s="15">
        <f t="shared" si="15"/>
        <v>85.6</v>
      </c>
    </row>
    <row r="42" spans="1:9" x14ac:dyDescent="0.2">
      <c r="A42" s="1"/>
      <c r="B42" s="17" t="s">
        <v>29</v>
      </c>
      <c r="C42" s="13">
        <v>1</v>
      </c>
      <c r="D42" s="13">
        <v>6</v>
      </c>
      <c r="E42" s="10" t="s">
        <v>81</v>
      </c>
      <c r="F42" s="14"/>
      <c r="G42" s="15">
        <f>G43</f>
        <v>85.6</v>
      </c>
      <c r="H42" s="15">
        <f t="shared" si="15"/>
        <v>0</v>
      </c>
      <c r="I42" s="15">
        <f>I43</f>
        <v>85.6</v>
      </c>
    </row>
    <row r="43" spans="1:9" ht="24" x14ac:dyDescent="0.2">
      <c r="A43" s="1"/>
      <c r="B43" s="17" t="s">
        <v>137</v>
      </c>
      <c r="C43" s="13">
        <v>1</v>
      </c>
      <c r="D43" s="13">
        <v>6</v>
      </c>
      <c r="E43" s="10" t="s">
        <v>138</v>
      </c>
      <c r="F43" s="14"/>
      <c r="G43" s="15">
        <f t="shared" si="15"/>
        <v>85.6</v>
      </c>
      <c r="H43" s="15">
        <f t="shared" si="15"/>
        <v>0</v>
      </c>
      <c r="I43" s="15">
        <f t="shared" si="15"/>
        <v>85.6</v>
      </c>
    </row>
    <row r="44" spans="1:9" ht="49.5" customHeight="1" x14ac:dyDescent="0.2">
      <c r="A44" s="1"/>
      <c r="B44" s="17" t="s">
        <v>78</v>
      </c>
      <c r="C44" s="13">
        <v>1</v>
      </c>
      <c r="D44" s="13">
        <v>6</v>
      </c>
      <c r="E44" s="10" t="s">
        <v>136</v>
      </c>
      <c r="F44" s="14"/>
      <c r="G44" s="15">
        <f t="shared" si="15"/>
        <v>85.6</v>
      </c>
      <c r="H44" s="15">
        <f t="shared" si="15"/>
        <v>0</v>
      </c>
      <c r="I44" s="15">
        <f t="shared" si="15"/>
        <v>85.6</v>
      </c>
    </row>
    <row r="45" spans="1:9" x14ac:dyDescent="0.2">
      <c r="A45" s="1"/>
      <c r="B45" s="17" t="s">
        <v>65</v>
      </c>
      <c r="C45" s="13">
        <v>1</v>
      </c>
      <c r="D45" s="13">
        <v>6</v>
      </c>
      <c r="E45" s="10" t="s">
        <v>136</v>
      </c>
      <c r="F45" s="14">
        <v>500</v>
      </c>
      <c r="G45" s="15">
        <f t="shared" si="15"/>
        <v>85.6</v>
      </c>
      <c r="H45" s="15">
        <f t="shared" si="15"/>
        <v>0</v>
      </c>
      <c r="I45" s="15">
        <f t="shared" si="15"/>
        <v>85.6</v>
      </c>
    </row>
    <row r="46" spans="1:9" x14ac:dyDescent="0.2">
      <c r="A46" s="1"/>
      <c r="B46" s="18" t="s">
        <v>66</v>
      </c>
      <c r="C46" s="13">
        <v>1</v>
      </c>
      <c r="D46" s="13">
        <v>6</v>
      </c>
      <c r="E46" s="10" t="s">
        <v>136</v>
      </c>
      <c r="F46" s="14">
        <v>540</v>
      </c>
      <c r="G46" s="15">
        <v>85.6</v>
      </c>
      <c r="H46" s="15"/>
      <c r="I46" s="15">
        <f>G46+H46</f>
        <v>85.6</v>
      </c>
    </row>
    <row r="47" spans="1:9" x14ac:dyDescent="0.2">
      <c r="A47" s="1"/>
      <c r="B47" s="12" t="s">
        <v>305</v>
      </c>
      <c r="C47" s="13">
        <v>1</v>
      </c>
      <c r="D47" s="13">
        <v>7</v>
      </c>
      <c r="E47" s="10"/>
      <c r="F47" s="14" t="s">
        <v>8</v>
      </c>
      <c r="G47" s="15">
        <f t="shared" ref="G47:I51" si="16">G48</f>
        <v>1300</v>
      </c>
      <c r="H47" s="15">
        <f t="shared" si="16"/>
        <v>0</v>
      </c>
      <c r="I47" s="15">
        <f t="shared" si="16"/>
        <v>1300</v>
      </c>
    </row>
    <row r="48" spans="1:9" x14ac:dyDescent="0.2">
      <c r="A48" s="1"/>
      <c r="B48" s="16" t="s">
        <v>29</v>
      </c>
      <c r="C48" s="13">
        <v>1</v>
      </c>
      <c r="D48" s="13">
        <v>7</v>
      </c>
      <c r="E48" s="10" t="s">
        <v>81</v>
      </c>
      <c r="F48" s="14" t="s">
        <v>8</v>
      </c>
      <c r="G48" s="15">
        <f>G49</f>
        <v>1300</v>
      </c>
      <c r="H48" s="15">
        <f>H49</f>
        <v>0</v>
      </c>
      <c r="I48" s="15">
        <f>I49</f>
        <v>1300</v>
      </c>
    </row>
    <row r="49" spans="1:9" ht="28.5" customHeight="1" x14ac:dyDescent="0.2">
      <c r="A49" s="1"/>
      <c r="B49" s="17" t="s">
        <v>308</v>
      </c>
      <c r="C49" s="13">
        <v>1</v>
      </c>
      <c r="D49" s="13">
        <v>7</v>
      </c>
      <c r="E49" s="10" t="s">
        <v>153</v>
      </c>
      <c r="F49" s="14"/>
      <c r="G49" s="15">
        <f>G50</f>
        <v>1300</v>
      </c>
      <c r="H49" s="15">
        <f t="shared" si="16"/>
        <v>0</v>
      </c>
      <c r="I49" s="15">
        <f>I50</f>
        <v>1300</v>
      </c>
    </row>
    <row r="50" spans="1:9" x14ac:dyDescent="0.2">
      <c r="A50" s="1"/>
      <c r="B50" s="17" t="s">
        <v>306</v>
      </c>
      <c r="C50" s="13">
        <v>1</v>
      </c>
      <c r="D50" s="13">
        <v>7</v>
      </c>
      <c r="E50" s="10" t="s">
        <v>307</v>
      </c>
      <c r="F50" s="14" t="s">
        <v>8</v>
      </c>
      <c r="G50" s="15">
        <f t="shared" si="16"/>
        <v>1300</v>
      </c>
      <c r="H50" s="15">
        <f t="shared" si="16"/>
        <v>0</v>
      </c>
      <c r="I50" s="15">
        <f t="shared" si="16"/>
        <v>1300</v>
      </c>
    </row>
    <row r="51" spans="1:9" x14ac:dyDescent="0.2">
      <c r="A51" s="1"/>
      <c r="B51" s="17" t="s">
        <v>19</v>
      </c>
      <c r="C51" s="13">
        <v>1</v>
      </c>
      <c r="D51" s="13">
        <v>7</v>
      </c>
      <c r="E51" s="10" t="s">
        <v>307</v>
      </c>
      <c r="F51" s="14" t="s">
        <v>23</v>
      </c>
      <c r="G51" s="15">
        <f t="shared" si="16"/>
        <v>1300</v>
      </c>
      <c r="H51" s="15">
        <f t="shared" si="16"/>
        <v>0</v>
      </c>
      <c r="I51" s="15">
        <f t="shared" si="16"/>
        <v>1300</v>
      </c>
    </row>
    <row r="52" spans="1:9" x14ac:dyDescent="0.2">
      <c r="A52" s="1"/>
      <c r="B52" s="18" t="s">
        <v>310</v>
      </c>
      <c r="C52" s="13">
        <v>1</v>
      </c>
      <c r="D52" s="13">
        <v>7</v>
      </c>
      <c r="E52" s="10" t="s">
        <v>307</v>
      </c>
      <c r="F52" s="14">
        <v>880</v>
      </c>
      <c r="G52" s="15">
        <v>1300</v>
      </c>
      <c r="H52" s="15"/>
      <c r="I52" s="15">
        <f>G52+H52</f>
        <v>1300</v>
      </c>
    </row>
    <row r="53" spans="1:9" x14ac:dyDescent="0.2">
      <c r="A53" s="1"/>
      <c r="B53" s="12" t="s">
        <v>21</v>
      </c>
      <c r="C53" s="13">
        <v>1</v>
      </c>
      <c r="D53" s="13">
        <v>11</v>
      </c>
      <c r="E53" s="10"/>
      <c r="F53" s="14" t="s">
        <v>8</v>
      </c>
      <c r="G53" s="15">
        <f t="shared" ref="G53:I58" si="17">G54</f>
        <v>50</v>
      </c>
      <c r="H53" s="15">
        <f t="shared" si="17"/>
        <v>-50</v>
      </c>
      <c r="I53" s="15">
        <f t="shared" si="17"/>
        <v>0</v>
      </c>
    </row>
    <row r="54" spans="1:9" ht="36" x14ac:dyDescent="0.2">
      <c r="A54" s="1"/>
      <c r="B54" s="16" t="s">
        <v>275</v>
      </c>
      <c r="C54" s="13">
        <v>1</v>
      </c>
      <c r="D54" s="13">
        <v>11</v>
      </c>
      <c r="E54" s="10" t="s">
        <v>160</v>
      </c>
      <c r="F54" s="14" t="s">
        <v>8</v>
      </c>
      <c r="G54" s="15">
        <f t="shared" si="17"/>
        <v>50</v>
      </c>
      <c r="H54" s="15">
        <f t="shared" si="17"/>
        <v>-50</v>
      </c>
      <c r="I54" s="15">
        <f t="shared" si="17"/>
        <v>0</v>
      </c>
    </row>
    <row r="55" spans="1:9" ht="36" x14ac:dyDescent="0.2">
      <c r="A55" s="1"/>
      <c r="B55" s="17" t="s">
        <v>22</v>
      </c>
      <c r="C55" s="13">
        <v>1</v>
      </c>
      <c r="D55" s="13">
        <v>11</v>
      </c>
      <c r="E55" s="10" t="s">
        <v>139</v>
      </c>
      <c r="F55" s="14" t="s">
        <v>8</v>
      </c>
      <c r="G55" s="15">
        <f>G56</f>
        <v>50</v>
      </c>
      <c r="H55" s="15">
        <f t="shared" si="17"/>
        <v>-50</v>
      </c>
      <c r="I55" s="15">
        <f>I56</f>
        <v>0</v>
      </c>
    </row>
    <row r="56" spans="1:9" ht="28.5" customHeight="1" x14ac:dyDescent="0.2">
      <c r="A56" s="1"/>
      <c r="B56" s="17" t="s">
        <v>107</v>
      </c>
      <c r="C56" s="13">
        <v>1</v>
      </c>
      <c r="D56" s="13">
        <v>11</v>
      </c>
      <c r="E56" s="10" t="s">
        <v>140</v>
      </c>
      <c r="F56" s="14"/>
      <c r="G56" s="15">
        <f>G57</f>
        <v>50</v>
      </c>
      <c r="H56" s="15">
        <f t="shared" si="17"/>
        <v>-50</v>
      </c>
      <c r="I56" s="15">
        <f>I57</f>
        <v>0</v>
      </c>
    </row>
    <row r="57" spans="1:9" ht="24" x14ac:dyDescent="0.2">
      <c r="A57" s="1"/>
      <c r="B57" s="17" t="s">
        <v>79</v>
      </c>
      <c r="C57" s="13">
        <v>1</v>
      </c>
      <c r="D57" s="13">
        <v>11</v>
      </c>
      <c r="E57" s="10" t="s">
        <v>141</v>
      </c>
      <c r="F57" s="14" t="s">
        <v>8</v>
      </c>
      <c r="G57" s="15">
        <f t="shared" si="17"/>
        <v>50</v>
      </c>
      <c r="H57" s="15">
        <f t="shared" si="17"/>
        <v>-50</v>
      </c>
      <c r="I57" s="15">
        <f t="shared" si="17"/>
        <v>0</v>
      </c>
    </row>
    <row r="58" spans="1:9" x14ac:dyDescent="0.2">
      <c r="A58" s="1"/>
      <c r="B58" s="17" t="s">
        <v>19</v>
      </c>
      <c r="C58" s="13">
        <v>1</v>
      </c>
      <c r="D58" s="13">
        <v>11</v>
      </c>
      <c r="E58" s="10" t="s">
        <v>141</v>
      </c>
      <c r="F58" s="14" t="s">
        <v>23</v>
      </c>
      <c r="G58" s="15">
        <f t="shared" si="17"/>
        <v>50</v>
      </c>
      <c r="H58" s="15">
        <f t="shared" si="17"/>
        <v>-50</v>
      </c>
      <c r="I58" s="15">
        <f t="shared" si="17"/>
        <v>0</v>
      </c>
    </row>
    <row r="59" spans="1:9" x14ac:dyDescent="0.2">
      <c r="A59" s="1"/>
      <c r="B59" s="18" t="s">
        <v>24</v>
      </c>
      <c r="C59" s="13">
        <v>1</v>
      </c>
      <c r="D59" s="13">
        <v>11</v>
      </c>
      <c r="E59" s="10" t="s">
        <v>141</v>
      </c>
      <c r="F59" s="14" t="s">
        <v>25</v>
      </c>
      <c r="G59" s="15">
        <v>50</v>
      </c>
      <c r="H59" s="15">
        <v>-50</v>
      </c>
      <c r="I59" s="15">
        <f>G59+H59</f>
        <v>0</v>
      </c>
    </row>
    <row r="60" spans="1:9" x14ac:dyDescent="0.2">
      <c r="A60" s="1"/>
      <c r="B60" s="12" t="s">
        <v>26</v>
      </c>
      <c r="C60" s="13">
        <v>1</v>
      </c>
      <c r="D60" s="13">
        <v>13</v>
      </c>
      <c r="E60" s="10"/>
      <c r="F60" s="14" t="s">
        <v>8</v>
      </c>
      <c r="G60" s="15">
        <f>G61+G75+G83</f>
        <v>31595.9</v>
      </c>
      <c r="H60" s="15">
        <f t="shared" ref="H60:I60" si="18">H61+H75+H83</f>
        <v>-86.100000000000065</v>
      </c>
      <c r="I60" s="15">
        <f t="shared" si="18"/>
        <v>31509.8</v>
      </c>
    </row>
    <row r="61" spans="1:9" ht="24" x14ac:dyDescent="0.2">
      <c r="A61" s="1"/>
      <c r="B61" s="16" t="s">
        <v>117</v>
      </c>
      <c r="C61" s="13">
        <v>1</v>
      </c>
      <c r="D61" s="13">
        <v>13</v>
      </c>
      <c r="E61" s="10" t="s">
        <v>127</v>
      </c>
      <c r="F61" s="14" t="s">
        <v>8</v>
      </c>
      <c r="G61" s="15">
        <f>G62</f>
        <v>31314.400000000001</v>
      </c>
      <c r="H61" s="15">
        <f t="shared" ref="H61:H62" si="19">H62</f>
        <v>-66.100000000000065</v>
      </c>
      <c r="I61" s="15">
        <f>I62</f>
        <v>31248.3</v>
      </c>
    </row>
    <row r="62" spans="1:9" ht="24" x14ac:dyDescent="0.2">
      <c r="A62" s="1"/>
      <c r="B62" s="16" t="s">
        <v>70</v>
      </c>
      <c r="C62" s="13">
        <v>1</v>
      </c>
      <c r="D62" s="13">
        <v>13</v>
      </c>
      <c r="E62" s="10" t="s">
        <v>131</v>
      </c>
      <c r="F62" s="14"/>
      <c r="G62" s="15">
        <f>G63</f>
        <v>31314.400000000001</v>
      </c>
      <c r="H62" s="15">
        <f t="shared" si="19"/>
        <v>-66.100000000000065</v>
      </c>
      <c r="I62" s="15">
        <f>I63</f>
        <v>31248.3</v>
      </c>
    </row>
    <row r="63" spans="1:9" s="2" customFormat="1" ht="24" x14ac:dyDescent="0.2">
      <c r="A63" s="1"/>
      <c r="B63" s="36" t="s">
        <v>142</v>
      </c>
      <c r="C63" s="37">
        <v>1</v>
      </c>
      <c r="D63" s="37">
        <v>13</v>
      </c>
      <c r="E63" s="38" t="s">
        <v>132</v>
      </c>
      <c r="F63" s="39"/>
      <c r="G63" s="40">
        <f>G64+G72</f>
        <v>31314.400000000001</v>
      </c>
      <c r="H63" s="40">
        <f t="shared" ref="H63" si="20">H64+H72</f>
        <v>-66.100000000000065</v>
      </c>
      <c r="I63" s="40">
        <f>I64+I72</f>
        <v>31248.3</v>
      </c>
    </row>
    <row r="64" spans="1:9" ht="24" x14ac:dyDescent="0.2">
      <c r="A64" s="1"/>
      <c r="B64" s="17" t="s">
        <v>77</v>
      </c>
      <c r="C64" s="13">
        <v>1</v>
      </c>
      <c r="D64" s="13">
        <v>13</v>
      </c>
      <c r="E64" s="10" t="s">
        <v>143</v>
      </c>
      <c r="F64" s="14"/>
      <c r="G64" s="15">
        <f>G65+G67+G69</f>
        <v>31314.400000000001</v>
      </c>
      <c r="H64" s="15">
        <f t="shared" ref="H64" si="21">H65+H67+H69</f>
        <v>-66.100000000000065</v>
      </c>
      <c r="I64" s="15">
        <f>I65+I67+I69</f>
        <v>31248.3</v>
      </c>
    </row>
    <row r="65" spans="1:10" ht="48" x14ac:dyDescent="0.2">
      <c r="A65" s="1"/>
      <c r="B65" s="18" t="s">
        <v>10</v>
      </c>
      <c r="C65" s="13">
        <v>1</v>
      </c>
      <c r="D65" s="13">
        <v>13</v>
      </c>
      <c r="E65" s="10" t="s">
        <v>143</v>
      </c>
      <c r="F65" s="14" t="s">
        <v>11</v>
      </c>
      <c r="G65" s="15">
        <f>G66</f>
        <v>27147.9</v>
      </c>
      <c r="H65" s="15">
        <f t="shared" ref="H65" si="22">H66</f>
        <v>666.8</v>
      </c>
      <c r="I65" s="15">
        <f>I66</f>
        <v>27814.7</v>
      </c>
    </row>
    <row r="66" spans="1:10" x14ac:dyDescent="0.2">
      <c r="A66" s="1"/>
      <c r="B66" s="18" t="s">
        <v>106</v>
      </c>
      <c r="C66" s="13">
        <v>1</v>
      </c>
      <c r="D66" s="13">
        <v>13</v>
      </c>
      <c r="E66" s="10" t="s">
        <v>143</v>
      </c>
      <c r="F66" s="14">
        <v>110</v>
      </c>
      <c r="G66" s="15">
        <v>27147.9</v>
      </c>
      <c r="H66" s="15">
        <v>666.8</v>
      </c>
      <c r="I66" s="15">
        <f>G66+H66</f>
        <v>27814.7</v>
      </c>
    </row>
    <row r="67" spans="1:10" ht="24" x14ac:dyDescent="0.2">
      <c r="A67" s="1"/>
      <c r="B67" s="18" t="s">
        <v>103</v>
      </c>
      <c r="C67" s="13">
        <v>1</v>
      </c>
      <c r="D67" s="13">
        <v>13</v>
      </c>
      <c r="E67" s="10" t="s">
        <v>143</v>
      </c>
      <c r="F67" s="14">
        <v>200</v>
      </c>
      <c r="G67" s="15">
        <f>G68</f>
        <v>4120.6000000000004</v>
      </c>
      <c r="H67" s="15">
        <f t="shared" ref="H67" si="23">H68</f>
        <v>-720.6</v>
      </c>
      <c r="I67" s="15">
        <f>I68</f>
        <v>3400.0000000000005</v>
      </c>
    </row>
    <row r="68" spans="1:10" ht="24" x14ac:dyDescent="0.2">
      <c r="A68" s="1"/>
      <c r="B68" s="18" t="s">
        <v>17</v>
      </c>
      <c r="C68" s="13">
        <v>1</v>
      </c>
      <c r="D68" s="13">
        <v>13</v>
      </c>
      <c r="E68" s="10" t="s">
        <v>143</v>
      </c>
      <c r="F68" s="14">
        <v>240</v>
      </c>
      <c r="G68" s="15">
        <v>4120.6000000000004</v>
      </c>
      <c r="H68" s="15">
        <v>-720.6</v>
      </c>
      <c r="I68" s="15">
        <f>G68+H68</f>
        <v>3400.0000000000005</v>
      </c>
    </row>
    <row r="69" spans="1:10" x14ac:dyDescent="0.2">
      <c r="A69" s="1"/>
      <c r="B69" s="18" t="s">
        <v>19</v>
      </c>
      <c r="C69" s="13">
        <v>1</v>
      </c>
      <c r="D69" s="13">
        <v>13</v>
      </c>
      <c r="E69" s="10" t="s">
        <v>143</v>
      </c>
      <c r="F69" s="14">
        <v>800</v>
      </c>
      <c r="G69" s="15">
        <f>G70+G71</f>
        <v>45.9</v>
      </c>
      <c r="H69" s="15">
        <f t="shared" ref="H69" si="24">H70+H71</f>
        <v>-12.3</v>
      </c>
      <c r="I69" s="15">
        <f>I70+I71</f>
        <v>33.599999999999994</v>
      </c>
    </row>
    <row r="70" spans="1:10" s="2" customFormat="1" x14ac:dyDescent="0.2">
      <c r="A70" s="1"/>
      <c r="B70" s="41" t="s">
        <v>108</v>
      </c>
      <c r="C70" s="42">
        <v>1</v>
      </c>
      <c r="D70" s="42">
        <v>13</v>
      </c>
      <c r="E70" s="43" t="s">
        <v>143</v>
      </c>
      <c r="F70" s="44">
        <v>830</v>
      </c>
      <c r="G70" s="45">
        <v>0</v>
      </c>
      <c r="H70" s="45"/>
      <c r="I70" s="45">
        <v>0</v>
      </c>
    </row>
    <row r="71" spans="1:10" x14ac:dyDescent="0.2">
      <c r="A71" s="1"/>
      <c r="B71" s="18" t="s">
        <v>20</v>
      </c>
      <c r="C71" s="13">
        <v>1</v>
      </c>
      <c r="D71" s="13">
        <v>13</v>
      </c>
      <c r="E71" s="10" t="s">
        <v>143</v>
      </c>
      <c r="F71" s="14">
        <v>850</v>
      </c>
      <c r="G71" s="60">
        <v>45.9</v>
      </c>
      <c r="H71" s="60">
        <v>-12.3</v>
      </c>
      <c r="I71" s="60">
        <f>G71+H71</f>
        <v>33.599999999999994</v>
      </c>
      <c r="J71" s="29">
        <v>33.65</v>
      </c>
    </row>
    <row r="72" spans="1:10" ht="24" x14ac:dyDescent="0.2">
      <c r="A72" s="1"/>
      <c r="B72" s="49" t="s">
        <v>243</v>
      </c>
      <c r="C72" s="13">
        <v>1</v>
      </c>
      <c r="D72" s="13">
        <v>13</v>
      </c>
      <c r="E72" s="10" t="s">
        <v>251</v>
      </c>
      <c r="F72" s="14"/>
      <c r="G72" s="15">
        <f>G73</f>
        <v>0</v>
      </c>
      <c r="H72" s="15">
        <f t="shared" ref="H72:H73" si="25">H73</f>
        <v>0</v>
      </c>
      <c r="I72" s="15">
        <f>I73</f>
        <v>0</v>
      </c>
    </row>
    <row r="73" spans="1:10" ht="24" x14ac:dyDescent="0.2">
      <c r="A73" s="1"/>
      <c r="B73" s="18" t="s">
        <v>103</v>
      </c>
      <c r="C73" s="13">
        <v>1</v>
      </c>
      <c r="D73" s="13">
        <v>13</v>
      </c>
      <c r="E73" s="10" t="s">
        <v>251</v>
      </c>
      <c r="F73" s="14">
        <v>200</v>
      </c>
      <c r="G73" s="15">
        <f>G74</f>
        <v>0</v>
      </c>
      <c r="H73" s="15">
        <f t="shared" si="25"/>
        <v>0</v>
      </c>
      <c r="I73" s="15">
        <f>I74</f>
        <v>0</v>
      </c>
    </row>
    <row r="74" spans="1:10" ht="24" x14ac:dyDescent="0.2">
      <c r="A74" s="1"/>
      <c r="B74" s="18" t="s">
        <v>17</v>
      </c>
      <c r="C74" s="13">
        <v>1</v>
      </c>
      <c r="D74" s="13">
        <v>13</v>
      </c>
      <c r="E74" s="10" t="s">
        <v>251</v>
      </c>
      <c r="F74" s="14">
        <v>240</v>
      </c>
      <c r="G74" s="15"/>
      <c r="H74" s="15"/>
      <c r="I74" s="15"/>
    </row>
    <row r="75" spans="1:10" ht="24" x14ac:dyDescent="0.2">
      <c r="A75" s="1"/>
      <c r="B75" s="17" t="s">
        <v>300</v>
      </c>
      <c r="C75" s="13">
        <v>1</v>
      </c>
      <c r="D75" s="13">
        <v>13</v>
      </c>
      <c r="E75" s="10" t="s">
        <v>144</v>
      </c>
      <c r="F75" s="14"/>
      <c r="G75" s="15">
        <f>G76</f>
        <v>281.5</v>
      </c>
      <c r="H75" s="15">
        <f t="shared" ref="H75:I75" si="26">H76</f>
        <v>-20</v>
      </c>
      <c r="I75" s="15">
        <f t="shared" si="26"/>
        <v>261.5</v>
      </c>
    </row>
    <row r="76" spans="1:10" ht="29.25" customHeight="1" x14ac:dyDescent="0.2">
      <c r="A76" s="1"/>
      <c r="B76" s="17" t="s">
        <v>105</v>
      </c>
      <c r="C76" s="13">
        <v>1</v>
      </c>
      <c r="D76" s="13">
        <v>13</v>
      </c>
      <c r="E76" s="10" t="s">
        <v>145</v>
      </c>
      <c r="F76" s="14"/>
      <c r="G76" s="15">
        <f>G77+G80</f>
        <v>281.5</v>
      </c>
      <c r="H76" s="15">
        <f t="shared" ref="H76:I76" si="27">H77+H80</f>
        <v>-20</v>
      </c>
      <c r="I76" s="15">
        <f t="shared" si="27"/>
        <v>261.5</v>
      </c>
    </row>
    <row r="77" spans="1:10" ht="48" x14ac:dyDescent="0.2">
      <c r="A77" s="1"/>
      <c r="B77" s="17" t="s">
        <v>78</v>
      </c>
      <c r="C77" s="13">
        <v>1</v>
      </c>
      <c r="D77" s="13">
        <v>13</v>
      </c>
      <c r="E77" s="10" t="s">
        <v>150</v>
      </c>
      <c r="F77" s="14"/>
      <c r="G77" s="15">
        <f>G78</f>
        <v>18.5</v>
      </c>
      <c r="H77" s="15">
        <f t="shared" ref="H77:H78" si="28">H78</f>
        <v>0</v>
      </c>
      <c r="I77" s="15">
        <f>I78</f>
        <v>18.5</v>
      </c>
    </row>
    <row r="78" spans="1:10" x14ac:dyDescent="0.2">
      <c r="A78" s="1"/>
      <c r="B78" s="17" t="s">
        <v>65</v>
      </c>
      <c r="C78" s="13">
        <v>1</v>
      </c>
      <c r="D78" s="13">
        <v>13</v>
      </c>
      <c r="E78" s="10" t="s">
        <v>150</v>
      </c>
      <c r="F78" s="14">
        <v>500</v>
      </c>
      <c r="G78" s="15">
        <f>G79</f>
        <v>18.5</v>
      </c>
      <c r="H78" s="15">
        <f t="shared" si="28"/>
        <v>0</v>
      </c>
      <c r="I78" s="15">
        <f>I79</f>
        <v>18.5</v>
      </c>
    </row>
    <row r="79" spans="1:10" x14ac:dyDescent="0.2">
      <c r="A79" s="1"/>
      <c r="B79" s="18" t="s">
        <v>66</v>
      </c>
      <c r="C79" s="13">
        <v>1</v>
      </c>
      <c r="D79" s="13">
        <v>13</v>
      </c>
      <c r="E79" s="10" t="s">
        <v>150</v>
      </c>
      <c r="F79" s="14">
        <v>540</v>
      </c>
      <c r="G79" s="15">
        <v>18.5</v>
      </c>
      <c r="H79" s="15"/>
      <c r="I79" s="15">
        <f>G79+H79</f>
        <v>18.5</v>
      </c>
    </row>
    <row r="80" spans="1:10" ht="24" x14ac:dyDescent="0.2">
      <c r="A80" s="1"/>
      <c r="B80" s="18" t="s">
        <v>79</v>
      </c>
      <c r="C80" s="13">
        <v>1</v>
      </c>
      <c r="D80" s="13">
        <v>13</v>
      </c>
      <c r="E80" s="10" t="s">
        <v>151</v>
      </c>
      <c r="F80" s="14"/>
      <c r="G80" s="15">
        <f>G81</f>
        <v>263</v>
      </c>
      <c r="H80" s="15">
        <f t="shared" ref="H80:H81" si="29">H81</f>
        <v>-20</v>
      </c>
      <c r="I80" s="15">
        <f>I81</f>
        <v>243</v>
      </c>
    </row>
    <row r="81" spans="1:9" ht="24" x14ac:dyDescent="0.2">
      <c r="A81" s="1"/>
      <c r="B81" s="18" t="s">
        <v>103</v>
      </c>
      <c r="C81" s="13">
        <v>1</v>
      </c>
      <c r="D81" s="13">
        <v>13</v>
      </c>
      <c r="E81" s="10" t="s">
        <v>151</v>
      </c>
      <c r="F81" s="14">
        <v>200</v>
      </c>
      <c r="G81" s="15">
        <f>G82</f>
        <v>263</v>
      </c>
      <c r="H81" s="15">
        <f t="shared" si="29"/>
        <v>-20</v>
      </c>
      <c r="I81" s="15">
        <f>I82</f>
        <v>243</v>
      </c>
    </row>
    <row r="82" spans="1:9" ht="24" x14ac:dyDescent="0.2">
      <c r="A82" s="1"/>
      <c r="B82" s="18" t="s">
        <v>17</v>
      </c>
      <c r="C82" s="13">
        <v>1</v>
      </c>
      <c r="D82" s="13">
        <v>13</v>
      </c>
      <c r="E82" s="10" t="s">
        <v>151</v>
      </c>
      <c r="F82" s="14">
        <v>240</v>
      </c>
      <c r="G82" s="15">
        <v>263</v>
      </c>
      <c r="H82" s="15">
        <v>-20</v>
      </c>
      <c r="I82" s="15">
        <f>G82+H82</f>
        <v>243</v>
      </c>
    </row>
    <row r="83" spans="1:9" x14ac:dyDescent="0.2">
      <c r="A83" s="1"/>
      <c r="B83" s="46" t="s">
        <v>29</v>
      </c>
      <c r="C83" s="37">
        <v>1</v>
      </c>
      <c r="D83" s="37">
        <v>13</v>
      </c>
      <c r="E83" s="47" t="s">
        <v>81</v>
      </c>
      <c r="F83" s="39"/>
      <c r="G83" s="40">
        <f>G84</f>
        <v>0</v>
      </c>
      <c r="H83" s="40">
        <f t="shared" ref="H83" si="30">H84</f>
        <v>0</v>
      </c>
      <c r="I83" s="40">
        <f>I84</f>
        <v>0</v>
      </c>
    </row>
    <row r="84" spans="1:9" x14ac:dyDescent="0.2">
      <c r="A84" s="1"/>
      <c r="B84" s="17" t="s">
        <v>110</v>
      </c>
      <c r="C84" s="13">
        <v>1</v>
      </c>
      <c r="D84" s="13">
        <v>13</v>
      </c>
      <c r="E84" s="22" t="s">
        <v>109</v>
      </c>
      <c r="F84" s="14"/>
      <c r="G84" s="15">
        <f t="shared" ref="G84:I85" si="31">G85</f>
        <v>0</v>
      </c>
      <c r="H84" s="15">
        <f t="shared" si="31"/>
        <v>0</v>
      </c>
      <c r="I84" s="15">
        <f t="shared" si="31"/>
        <v>0</v>
      </c>
    </row>
    <row r="85" spans="1:9" x14ac:dyDescent="0.2">
      <c r="A85" s="1"/>
      <c r="B85" s="17" t="s">
        <v>19</v>
      </c>
      <c r="C85" s="13">
        <v>1</v>
      </c>
      <c r="D85" s="13">
        <v>13</v>
      </c>
      <c r="E85" s="22" t="s">
        <v>109</v>
      </c>
      <c r="F85" s="14">
        <v>800</v>
      </c>
      <c r="G85" s="15">
        <f t="shared" si="31"/>
        <v>0</v>
      </c>
      <c r="H85" s="15">
        <f t="shared" si="31"/>
        <v>0</v>
      </c>
      <c r="I85" s="15">
        <f t="shared" si="31"/>
        <v>0</v>
      </c>
    </row>
    <row r="86" spans="1:9" x14ac:dyDescent="0.2">
      <c r="A86" s="1"/>
      <c r="B86" s="30" t="s">
        <v>24</v>
      </c>
      <c r="C86" s="31">
        <v>1</v>
      </c>
      <c r="D86" s="31">
        <v>13</v>
      </c>
      <c r="E86" s="22" t="s">
        <v>109</v>
      </c>
      <c r="F86" s="33">
        <v>870</v>
      </c>
      <c r="G86" s="34">
        <v>0</v>
      </c>
      <c r="H86" s="34"/>
      <c r="I86" s="34">
        <v>0</v>
      </c>
    </row>
    <row r="87" spans="1:9" x14ac:dyDescent="0.2">
      <c r="A87" s="1"/>
      <c r="B87" s="20" t="s">
        <v>30</v>
      </c>
      <c r="C87" s="13">
        <v>2</v>
      </c>
      <c r="D87" s="10" t="s">
        <v>31</v>
      </c>
      <c r="E87" s="10"/>
      <c r="F87" s="14"/>
      <c r="G87" s="15">
        <f t="shared" ref="G87:I92" si="32">G88</f>
        <v>1189.4000000000001</v>
      </c>
      <c r="H87" s="15">
        <f t="shared" si="32"/>
        <v>0</v>
      </c>
      <c r="I87" s="15">
        <f t="shared" si="32"/>
        <v>1189.4000000000001</v>
      </c>
    </row>
    <row r="88" spans="1:9" x14ac:dyDescent="0.2">
      <c r="A88" s="1"/>
      <c r="B88" s="17" t="s">
        <v>32</v>
      </c>
      <c r="C88" s="13">
        <v>2</v>
      </c>
      <c r="D88" s="13">
        <v>3</v>
      </c>
      <c r="E88" s="21"/>
      <c r="F88" s="14"/>
      <c r="G88" s="15">
        <f t="shared" si="32"/>
        <v>1189.4000000000001</v>
      </c>
      <c r="H88" s="15">
        <f t="shared" si="32"/>
        <v>0</v>
      </c>
      <c r="I88" s="15">
        <f t="shared" si="32"/>
        <v>1189.4000000000001</v>
      </c>
    </row>
    <row r="89" spans="1:9" x14ac:dyDescent="0.2">
      <c r="A89" s="1"/>
      <c r="B89" s="17" t="s">
        <v>29</v>
      </c>
      <c r="C89" s="13">
        <v>2</v>
      </c>
      <c r="D89" s="13">
        <v>3</v>
      </c>
      <c r="E89" s="22" t="s">
        <v>81</v>
      </c>
      <c r="F89" s="14" t="s">
        <v>8</v>
      </c>
      <c r="G89" s="15">
        <f>G90</f>
        <v>1189.4000000000001</v>
      </c>
      <c r="H89" s="15">
        <f t="shared" si="32"/>
        <v>0</v>
      </c>
      <c r="I89" s="15">
        <f>I90</f>
        <v>1189.4000000000001</v>
      </c>
    </row>
    <row r="90" spans="1:9" ht="21.75" customHeight="1" x14ac:dyDescent="0.2">
      <c r="A90" s="1"/>
      <c r="B90" s="17" t="s">
        <v>152</v>
      </c>
      <c r="C90" s="13">
        <v>2</v>
      </c>
      <c r="D90" s="13">
        <v>3</v>
      </c>
      <c r="E90" s="22" t="s">
        <v>153</v>
      </c>
      <c r="F90" s="14"/>
      <c r="G90" s="15">
        <f>G91</f>
        <v>1189.4000000000001</v>
      </c>
      <c r="H90" s="15">
        <f t="shared" si="32"/>
        <v>0</v>
      </c>
      <c r="I90" s="15">
        <f>I91</f>
        <v>1189.4000000000001</v>
      </c>
    </row>
    <row r="91" spans="1:9" s="2" customFormat="1" ht="25.5" customHeight="1" x14ac:dyDescent="0.2">
      <c r="A91" s="1"/>
      <c r="B91" s="17" t="s">
        <v>287</v>
      </c>
      <c r="C91" s="13">
        <v>2</v>
      </c>
      <c r="D91" s="13">
        <v>3</v>
      </c>
      <c r="E91" s="22" t="s">
        <v>154</v>
      </c>
      <c r="F91" s="14"/>
      <c r="G91" s="15">
        <f>G92+G94</f>
        <v>1189.4000000000001</v>
      </c>
      <c r="H91" s="15">
        <f t="shared" ref="H91" si="33">H92+H94</f>
        <v>0</v>
      </c>
      <c r="I91" s="15">
        <f>I92+I94</f>
        <v>1189.4000000000001</v>
      </c>
    </row>
    <row r="92" spans="1:9" s="2" customFormat="1" ht="50.25" customHeight="1" x14ac:dyDescent="0.2">
      <c r="A92" s="1"/>
      <c r="B92" s="18" t="s">
        <v>10</v>
      </c>
      <c r="C92" s="13">
        <v>2</v>
      </c>
      <c r="D92" s="13">
        <v>3</v>
      </c>
      <c r="E92" s="22" t="s">
        <v>154</v>
      </c>
      <c r="F92" s="14">
        <v>100</v>
      </c>
      <c r="G92" s="15">
        <f t="shared" si="32"/>
        <v>1051.2</v>
      </c>
      <c r="H92" s="15">
        <f t="shared" si="32"/>
        <v>40.299999999999997</v>
      </c>
      <c r="I92" s="15">
        <f t="shared" si="32"/>
        <v>1091.5</v>
      </c>
    </row>
    <row r="93" spans="1:9" s="2" customFormat="1" ht="21.75" customHeight="1" x14ac:dyDescent="0.2">
      <c r="A93" s="1"/>
      <c r="B93" s="18" t="s">
        <v>12</v>
      </c>
      <c r="C93" s="13">
        <v>2</v>
      </c>
      <c r="D93" s="13">
        <v>3</v>
      </c>
      <c r="E93" s="22" t="s">
        <v>154</v>
      </c>
      <c r="F93" s="14">
        <v>120</v>
      </c>
      <c r="G93" s="15">
        <v>1051.2</v>
      </c>
      <c r="H93" s="15">
        <v>40.299999999999997</v>
      </c>
      <c r="I93" s="15">
        <f>G93+H93</f>
        <v>1091.5</v>
      </c>
    </row>
    <row r="94" spans="1:9" s="2" customFormat="1" ht="23.25" customHeight="1" x14ac:dyDescent="0.2">
      <c r="A94" s="1"/>
      <c r="B94" s="18" t="s">
        <v>103</v>
      </c>
      <c r="C94" s="13">
        <v>2</v>
      </c>
      <c r="D94" s="13">
        <v>3</v>
      </c>
      <c r="E94" s="22" t="s">
        <v>154</v>
      </c>
      <c r="F94" s="14">
        <v>200</v>
      </c>
      <c r="G94" s="15">
        <f>G95</f>
        <v>138.19999999999999</v>
      </c>
      <c r="H94" s="15">
        <f t="shared" ref="H94" si="34">H95</f>
        <v>-40.299999999999997</v>
      </c>
      <c r="I94" s="15">
        <f>I95</f>
        <v>97.899999999999991</v>
      </c>
    </row>
    <row r="95" spans="1:9" ht="24" x14ac:dyDescent="0.2">
      <c r="A95" s="1"/>
      <c r="B95" s="18" t="s">
        <v>17</v>
      </c>
      <c r="C95" s="13">
        <v>2</v>
      </c>
      <c r="D95" s="13">
        <v>3</v>
      </c>
      <c r="E95" s="22" t="s">
        <v>154</v>
      </c>
      <c r="F95" s="14">
        <v>240</v>
      </c>
      <c r="G95" s="15">
        <v>138.19999999999999</v>
      </c>
      <c r="H95" s="15">
        <v>-40.299999999999997</v>
      </c>
      <c r="I95" s="15">
        <f>G95+H95</f>
        <v>97.899999999999991</v>
      </c>
    </row>
    <row r="96" spans="1:9" ht="24" x14ac:dyDescent="0.2">
      <c r="A96" s="1"/>
      <c r="B96" s="20" t="s">
        <v>34</v>
      </c>
      <c r="C96" s="13">
        <v>3</v>
      </c>
      <c r="D96" s="10" t="s">
        <v>31</v>
      </c>
      <c r="E96" s="10"/>
      <c r="F96" s="14" t="s">
        <v>8</v>
      </c>
      <c r="G96" s="15">
        <f>G97+G104+G118</f>
        <v>1528</v>
      </c>
      <c r="H96" s="15">
        <f>H97+H104+H118</f>
        <v>31.699999999999932</v>
      </c>
      <c r="I96" s="15">
        <f>I97+I104+I118</f>
        <v>1559.6999999999998</v>
      </c>
    </row>
    <row r="97" spans="1:9" x14ac:dyDescent="0.2">
      <c r="A97" s="1"/>
      <c r="B97" s="20" t="s">
        <v>35</v>
      </c>
      <c r="C97" s="13">
        <v>3</v>
      </c>
      <c r="D97" s="13">
        <v>4</v>
      </c>
      <c r="E97" s="10"/>
      <c r="F97" s="14" t="s">
        <v>8</v>
      </c>
      <c r="G97" s="15">
        <f>G98</f>
        <v>165</v>
      </c>
      <c r="H97" s="15">
        <f t="shared" ref="H97" si="35">H98</f>
        <v>0</v>
      </c>
      <c r="I97" s="15">
        <f>I98</f>
        <v>165</v>
      </c>
    </row>
    <row r="98" spans="1:9" ht="72" x14ac:dyDescent="0.2">
      <c r="A98" s="1"/>
      <c r="B98" s="61" t="s">
        <v>118</v>
      </c>
      <c r="C98" s="13">
        <v>3</v>
      </c>
      <c r="D98" s="13">
        <v>4</v>
      </c>
      <c r="E98" s="10" t="s">
        <v>155</v>
      </c>
      <c r="F98" s="14"/>
      <c r="G98" s="15">
        <f t="shared" ref="G98:I102" si="36">G99</f>
        <v>165</v>
      </c>
      <c r="H98" s="15">
        <f t="shared" si="36"/>
        <v>0</v>
      </c>
      <c r="I98" s="15">
        <f t="shared" si="36"/>
        <v>165</v>
      </c>
    </row>
    <row r="99" spans="1:9" x14ac:dyDescent="0.2">
      <c r="A99" s="1"/>
      <c r="B99" s="17" t="s">
        <v>36</v>
      </c>
      <c r="C99" s="13">
        <v>3</v>
      </c>
      <c r="D99" s="13">
        <v>4</v>
      </c>
      <c r="E99" s="10" t="s">
        <v>156</v>
      </c>
      <c r="F99" s="14"/>
      <c r="G99" s="15">
        <f>G100</f>
        <v>165</v>
      </c>
      <c r="H99" s="15">
        <f t="shared" si="36"/>
        <v>0</v>
      </c>
      <c r="I99" s="15">
        <f>I100</f>
        <v>165</v>
      </c>
    </row>
    <row r="100" spans="1:9" ht="36" x14ac:dyDescent="0.2">
      <c r="A100" s="1"/>
      <c r="B100" s="17" t="s">
        <v>82</v>
      </c>
      <c r="C100" s="13">
        <v>3</v>
      </c>
      <c r="D100" s="13">
        <v>4</v>
      </c>
      <c r="E100" s="10" t="s">
        <v>157</v>
      </c>
      <c r="F100" s="14"/>
      <c r="G100" s="15">
        <f>G101</f>
        <v>165</v>
      </c>
      <c r="H100" s="15">
        <f t="shared" si="36"/>
        <v>0</v>
      </c>
      <c r="I100" s="15">
        <f>I101</f>
        <v>165</v>
      </c>
    </row>
    <row r="101" spans="1:9" ht="68.25" customHeight="1" x14ac:dyDescent="0.2">
      <c r="A101" s="1"/>
      <c r="B101" s="61" t="s">
        <v>83</v>
      </c>
      <c r="C101" s="13">
        <v>3</v>
      </c>
      <c r="D101" s="13">
        <v>4</v>
      </c>
      <c r="E101" s="10" t="s">
        <v>158</v>
      </c>
      <c r="F101" s="14"/>
      <c r="G101" s="15">
        <f t="shared" si="36"/>
        <v>165</v>
      </c>
      <c r="H101" s="15">
        <f t="shared" si="36"/>
        <v>0</v>
      </c>
      <c r="I101" s="15">
        <f t="shared" si="36"/>
        <v>165</v>
      </c>
    </row>
    <row r="102" spans="1:9" ht="24" x14ac:dyDescent="0.2">
      <c r="A102" s="1"/>
      <c r="B102" s="18" t="s">
        <v>103</v>
      </c>
      <c r="C102" s="13">
        <v>3</v>
      </c>
      <c r="D102" s="13">
        <v>4</v>
      </c>
      <c r="E102" s="10" t="s">
        <v>158</v>
      </c>
      <c r="F102" s="14">
        <v>200</v>
      </c>
      <c r="G102" s="15">
        <f t="shared" si="36"/>
        <v>165</v>
      </c>
      <c r="H102" s="15">
        <f t="shared" si="36"/>
        <v>0</v>
      </c>
      <c r="I102" s="15">
        <f t="shared" si="36"/>
        <v>165</v>
      </c>
    </row>
    <row r="103" spans="1:9" ht="24" x14ac:dyDescent="0.2">
      <c r="A103" s="1"/>
      <c r="B103" s="18" t="s">
        <v>17</v>
      </c>
      <c r="C103" s="13">
        <v>3</v>
      </c>
      <c r="D103" s="13">
        <v>4</v>
      </c>
      <c r="E103" s="10" t="s">
        <v>158</v>
      </c>
      <c r="F103" s="14">
        <v>240</v>
      </c>
      <c r="G103" s="15">
        <v>165</v>
      </c>
      <c r="H103" s="15"/>
      <c r="I103" s="15">
        <f>G103+H103</f>
        <v>165</v>
      </c>
    </row>
    <row r="104" spans="1:9" ht="24" x14ac:dyDescent="0.2">
      <c r="A104" s="1"/>
      <c r="B104" s="20" t="s">
        <v>261</v>
      </c>
      <c r="C104" s="13">
        <v>3</v>
      </c>
      <c r="D104" s="13">
        <v>10</v>
      </c>
      <c r="E104" s="10"/>
      <c r="F104" s="14" t="s">
        <v>8</v>
      </c>
      <c r="G104" s="15">
        <f>G105</f>
        <v>1220</v>
      </c>
      <c r="H104" s="15">
        <f t="shared" ref="H104:H105" si="37">H105</f>
        <v>149.69999999999993</v>
      </c>
      <c r="I104" s="15">
        <f>I105</f>
        <v>1369.6999999999998</v>
      </c>
    </row>
    <row r="105" spans="1:9" ht="48" x14ac:dyDescent="0.2">
      <c r="A105" s="1"/>
      <c r="B105" s="16" t="s">
        <v>159</v>
      </c>
      <c r="C105" s="13">
        <v>3</v>
      </c>
      <c r="D105" s="13">
        <v>10</v>
      </c>
      <c r="E105" s="10" t="s">
        <v>160</v>
      </c>
      <c r="F105" s="14" t="s">
        <v>8</v>
      </c>
      <c r="G105" s="15">
        <f>G106</f>
        <v>1220</v>
      </c>
      <c r="H105" s="15">
        <f t="shared" si="37"/>
        <v>149.69999999999993</v>
      </c>
      <c r="I105" s="15">
        <f>I106</f>
        <v>1369.6999999999998</v>
      </c>
    </row>
    <row r="106" spans="1:9" ht="36" x14ac:dyDescent="0.2">
      <c r="A106" s="1"/>
      <c r="B106" s="17" t="s">
        <v>84</v>
      </c>
      <c r="C106" s="13">
        <v>3</v>
      </c>
      <c r="D106" s="13">
        <v>10</v>
      </c>
      <c r="E106" s="10" t="s">
        <v>139</v>
      </c>
      <c r="F106" s="14"/>
      <c r="G106" s="15">
        <f>G107+G114</f>
        <v>1220</v>
      </c>
      <c r="H106" s="15">
        <f>H107+H114</f>
        <v>149.69999999999993</v>
      </c>
      <c r="I106" s="15">
        <f>I107+I114</f>
        <v>1369.6999999999998</v>
      </c>
    </row>
    <row r="107" spans="1:9" ht="36" x14ac:dyDescent="0.2">
      <c r="A107" s="1"/>
      <c r="B107" s="48" t="s">
        <v>107</v>
      </c>
      <c r="C107" s="37">
        <v>3</v>
      </c>
      <c r="D107" s="37">
        <v>10</v>
      </c>
      <c r="E107" s="38" t="s">
        <v>140</v>
      </c>
      <c r="F107" s="39"/>
      <c r="G107" s="40">
        <f>G108+G111</f>
        <v>0</v>
      </c>
      <c r="H107" s="40">
        <f>H108+H111</f>
        <v>619.29999999999995</v>
      </c>
      <c r="I107" s="40">
        <f>I108+I111</f>
        <v>619.29999999999995</v>
      </c>
    </row>
    <row r="108" spans="1:9" x14ac:dyDescent="0.2">
      <c r="A108" s="1"/>
      <c r="B108" s="20" t="s">
        <v>337</v>
      </c>
      <c r="C108" s="13">
        <v>3</v>
      </c>
      <c r="D108" s="13">
        <v>10</v>
      </c>
      <c r="E108" s="10" t="s">
        <v>336</v>
      </c>
      <c r="F108" s="14"/>
      <c r="G108" s="15">
        <f>G109</f>
        <v>0</v>
      </c>
      <c r="H108" s="15">
        <f t="shared" ref="H108" si="38">H109</f>
        <v>619.29999999999995</v>
      </c>
      <c r="I108" s="15">
        <f>I109</f>
        <v>619.29999999999995</v>
      </c>
    </row>
    <row r="109" spans="1:9" x14ac:dyDescent="0.2">
      <c r="A109" s="1"/>
      <c r="B109" s="18" t="s">
        <v>19</v>
      </c>
      <c r="C109" s="37">
        <v>3</v>
      </c>
      <c r="D109" s="37">
        <v>10</v>
      </c>
      <c r="E109" s="10" t="s">
        <v>336</v>
      </c>
      <c r="F109" s="14">
        <v>800</v>
      </c>
      <c r="G109" s="15">
        <f>G110</f>
        <v>0</v>
      </c>
      <c r="H109" s="15">
        <f t="shared" ref="H109" si="39">H110</f>
        <v>619.29999999999995</v>
      </c>
      <c r="I109" s="15">
        <f>I110</f>
        <v>619.29999999999995</v>
      </c>
    </row>
    <row r="110" spans="1:9" ht="36" x14ac:dyDescent="0.2">
      <c r="A110" s="1"/>
      <c r="B110" s="18" t="s">
        <v>104</v>
      </c>
      <c r="C110" s="37">
        <v>3</v>
      </c>
      <c r="D110" s="37">
        <v>10</v>
      </c>
      <c r="E110" s="10" t="s">
        <v>336</v>
      </c>
      <c r="F110" s="14">
        <v>810</v>
      </c>
      <c r="G110" s="15"/>
      <c r="H110" s="15">
        <v>619.29999999999995</v>
      </c>
      <c r="I110" s="15">
        <f>G110+H110</f>
        <v>619.29999999999995</v>
      </c>
    </row>
    <row r="111" spans="1:9" ht="24" x14ac:dyDescent="0.2">
      <c r="A111" s="1"/>
      <c r="B111" s="20" t="s">
        <v>79</v>
      </c>
      <c r="C111" s="13">
        <v>3</v>
      </c>
      <c r="D111" s="13">
        <v>10</v>
      </c>
      <c r="E111" s="38" t="s">
        <v>141</v>
      </c>
      <c r="F111" s="14"/>
      <c r="G111" s="15">
        <f>G112</f>
        <v>0</v>
      </c>
      <c r="H111" s="15">
        <f t="shared" ref="H111:H112" si="40">H112</f>
        <v>0</v>
      </c>
      <c r="I111" s="15">
        <f>I112</f>
        <v>0</v>
      </c>
    </row>
    <row r="112" spans="1:9" x14ac:dyDescent="0.2">
      <c r="A112" s="1"/>
      <c r="B112" s="20" t="s">
        <v>61</v>
      </c>
      <c r="C112" s="13">
        <v>3</v>
      </c>
      <c r="D112" s="13">
        <v>10</v>
      </c>
      <c r="E112" s="10" t="s">
        <v>141</v>
      </c>
      <c r="F112" s="14">
        <v>300</v>
      </c>
      <c r="G112" s="15">
        <f>G113</f>
        <v>0</v>
      </c>
      <c r="H112" s="15">
        <f t="shared" si="40"/>
        <v>0</v>
      </c>
      <c r="I112" s="15">
        <f>I113</f>
        <v>0</v>
      </c>
    </row>
    <row r="113" spans="1:9" x14ac:dyDescent="0.2">
      <c r="A113" s="1"/>
      <c r="B113" s="35" t="s">
        <v>112</v>
      </c>
      <c r="C113" s="31">
        <v>3</v>
      </c>
      <c r="D113" s="31">
        <v>10</v>
      </c>
      <c r="E113" s="32" t="s">
        <v>141</v>
      </c>
      <c r="F113" s="33">
        <v>360</v>
      </c>
      <c r="G113" s="34"/>
      <c r="H113" s="34"/>
      <c r="I113" s="34"/>
    </row>
    <row r="114" spans="1:9" ht="36" x14ac:dyDescent="0.2">
      <c r="A114" s="1"/>
      <c r="B114" s="20" t="s">
        <v>74</v>
      </c>
      <c r="C114" s="13">
        <v>3</v>
      </c>
      <c r="D114" s="13">
        <v>10</v>
      </c>
      <c r="E114" s="32" t="s">
        <v>161</v>
      </c>
      <c r="F114" s="14"/>
      <c r="G114" s="15">
        <f>G115</f>
        <v>1220</v>
      </c>
      <c r="H114" s="15">
        <f>H115</f>
        <v>-469.6</v>
      </c>
      <c r="I114" s="15">
        <f>I115</f>
        <v>750.4</v>
      </c>
    </row>
    <row r="115" spans="1:9" ht="36" x14ac:dyDescent="0.2">
      <c r="A115" s="1"/>
      <c r="B115" s="17" t="s">
        <v>85</v>
      </c>
      <c r="C115" s="13">
        <v>3</v>
      </c>
      <c r="D115" s="13">
        <v>10</v>
      </c>
      <c r="E115" s="32" t="s">
        <v>162</v>
      </c>
      <c r="F115" s="14"/>
      <c r="G115" s="15">
        <f>G116</f>
        <v>1220</v>
      </c>
      <c r="H115" s="15">
        <f t="shared" ref="H115" si="41">H116</f>
        <v>-469.6</v>
      </c>
      <c r="I115" s="15">
        <f>I116</f>
        <v>750.4</v>
      </c>
    </row>
    <row r="116" spans="1:9" ht="24" x14ac:dyDescent="0.2">
      <c r="A116" s="1"/>
      <c r="B116" s="18" t="s">
        <v>103</v>
      </c>
      <c r="C116" s="13">
        <v>3</v>
      </c>
      <c r="D116" s="13">
        <v>10</v>
      </c>
      <c r="E116" s="10" t="s">
        <v>162</v>
      </c>
      <c r="F116" s="14">
        <v>200</v>
      </c>
      <c r="G116" s="15">
        <f t="shared" ref="G116:I116" si="42">G117</f>
        <v>1220</v>
      </c>
      <c r="H116" s="15">
        <f t="shared" si="42"/>
        <v>-469.6</v>
      </c>
      <c r="I116" s="15">
        <f t="shared" si="42"/>
        <v>750.4</v>
      </c>
    </row>
    <row r="117" spans="1:9" ht="24" x14ac:dyDescent="0.2">
      <c r="A117" s="1"/>
      <c r="B117" s="18" t="s">
        <v>17</v>
      </c>
      <c r="C117" s="13">
        <v>3</v>
      </c>
      <c r="D117" s="13">
        <v>10</v>
      </c>
      <c r="E117" s="10" t="s">
        <v>162</v>
      </c>
      <c r="F117" s="14">
        <v>240</v>
      </c>
      <c r="G117" s="15">
        <v>1220</v>
      </c>
      <c r="H117" s="15">
        <v>-469.6</v>
      </c>
      <c r="I117" s="15">
        <f>G117+H117</f>
        <v>750.4</v>
      </c>
    </row>
    <row r="118" spans="1:9" s="2" customFormat="1" ht="24" x14ac:dyDescent="0.2">
      <c r="A118" s="1"/>
      <c r="B118" s="18" t="s">
        <v>72</v>
      </c>
      <c r="C118" s="13">
        <v>3</v>
      </c>
      <c r="D118" s="13">
        <v>14</v>
      </c>
      <c r="E118" s="10"/>
      <c r="F118" s="14"/>
      <c r="G118" s="15">
        <f>G119</f>
        <v>143</v>
      </c>
      <c r="H118" s="15">
        <f t="shared" ref="H118:H119" si="43">H119</f>
        <v>-118</v>
      </c>
      <c r="I118" s="15">
        <f>I119</f>
        <v>25</v>
      </c>
    </row>
    <row r="119" spans="1:9" s="2" customFormat="1" ht="72" x14ac:dyDescent="0.2">
      <c r="A119" s="1"/>
      <c r="B119" s="61" t="s">
        <v>118</v>
      </c>
      <c r="C119" s="13">
        <v>3</v>
      </c>
      <c r="D119" s="13">
        <v>14</v>
      </c>
      <c r="E119" s="10" t="s">
        <v>155</v>
      </c>
      <c r="F119" s="14"/>
      <c r="G119" s="15">
        <f>G120</f>
        <v>143</v>
      </c>
      <c r="H119" s="15">
        <f t="shared" si="43"/>
        <v>-118</v>
      </c>
      <c r="I119" s="15">
        <f>I120</f>
        <v>25</v>
      </c>
    </row>
    <row r="120" spans="1:9" s="2" customFormat="1" ht="12" customHeight="1" x14ac:dyDescent="0.2">
      <c r="A120" s="1"/>
      <c r="B120" s="17" t="s">
        <v>36</v>
      </c>
      <c r="C120" s="13">
        <v>3</v>
      </c>
      <c r="D120" s="13">
        <v>14</v>
      </c>
      <c r="E120" s="10" t="s">
        <v>156</v>
      </c>
      <c r="F120" s="14"/>
      <c r="G120" s="15">
        <f>G121+G132</f>
        <v>143</v>
      </c>
      <c r="H120" s="15">
        <f t="shared" ref="H120" si="44">H121+H132</f>
        <v>-118</v>
      </c>
      <c r="I120" s="15">
        <f>I121+I132</f>
        <v>25</v>
      </c>
    </row>
    <row r="121" spans="1:9" s="2" customFormat="1" ht="24" x14ac:dyDescent="0.2">
      <c r="A121" s="1"/>
      <c r="B121" s="23" t="s">
        <v>86</v>
      </c>
      <c r="C121" s="13">
        <v>3</v>
      </c>
      <c r="D121" s="13">
        <v>14</v>
      </c>
      <c r="E121" s="10" t="s">
        <v>163</v>
      </c>
      <c r="F121" s="14"/>
      <c r="G121" s="15">
        <f>G122+G127</f>
        <v>25</v>
      </c>
      <c r="H121" s="15">
        <f t="shared" ref="H121:I121" si="45">H122+H127</f>
        <v>0</v>
      </c>
      <c r="I121" s="15">
        <f t="shared" si="45"/>
        <v>25</v>
      </c>
    </row>
    <row r="122" spans="1:9" ht="24" x14ac:dyDescent="0.2">
      <c r="A122" s="1"/>
      <c r="B122" s="23" t="s">
        <v>276</v>
      </c>
      <c r="C122" s="13">
        <v>3</v>
      </c>
      <c r="D122" s="13">
        <v>14</v>
      </c>
      <c r="E122" s="10" t="s">
        <v>164</v>
      </c>
      <c r="F122" s="14"/>
      <c r="G122" s="15">
        <f>G123+G125</f>
        <v>20</v>
      </c>
      <c r="H122" s="15">
        <f t="shared" ref="H122:I122" si="46">H123+H125</f>
        <v>0</v>
      </c>
      <c r="I122" s="15">
        <f t="shared" si="46"/>
        <v>20</v>
      </c>
    </row>
    <row r="123" spans="1:9" ht="48" x14ac:dyDescent="0.2">
      <c r="B123" s="17" t="s">
        <v>10</v>
      </c>
      <c r="C123" s="13">
        <v>3</v>
      </c>
      <c r="D123" s="13">
        <v>14</v>
      </c>
      <c r="E123" s="10" t="s">
        <v>164</v>
      </c>
      <c r="F123" s="14">
        <v>100</v>
      </c>
      <c r="G123" s="15">
        <f>G124</f>
        <v>0</v>
      </c>
      <c r="H123" s="15">
        <f t="shared" ref="H123" si="47">H124</f>
        <v>20</v>
      </c>
      <c r="I123" s="15">
        <f>I124</f>
        <v>20</v>
      </c>
    </row>
    <row r="124" spans="1:9" ht="24" x14ac:dyDescent="0.2">
      <c r="B124" s="18" t="s">
        <v>12</v>
      </c>
      <c r="C124" s="13">
        <v>3</v>
      </c>
      <c r="D124" s="13">
        <v>14</v>
      </c>
      <c r="E124" s="10" t="s">
        <v>164</v>
      </c>
      <c r="F124" s="14">
        <v>120</v>
      </c>
      <c r="G124" s="15">
        <v>0</v>
      </c>
      <c r="H124" s="15">
        <v>20</v>
      </c>
      <c r="I124" s="15">
        <f>G124+H124</f>
        <v>20</v>
      </c>
    </row>
    <row r="125" spans="1:9" ht="24" x14ac:dyDescent="0.2">
      <c r="A125" s="1"/>
      <c r="B125" s="18" t="s">
        <v>103</v>
      </c>
      <c r="C125" s="13">
        <v>3</v>
      </c>
      <c r="D125" s="13">
        <v>14</v>
      </c>
      <c r="E125" s="10" t="s">
        <v>164</v>
      </c>
      <c r="F125" s="14">
        <v>200</v>
      </c>
      <c r="G125" s="15">
        <f t="shared" ref="G125:I125" si="48">G126</f>
        <v>20</v>
      </c>
      <c r="H125" s="15">
        <f t="shared" si="48"/>
        <v>-20</v>
      </c>
      <c r="I125" s="15">
        <f t="shared" si="48"/>
        <v>0</v>
      </c>
    </row>
    <row r="126" spans="1:9" ht="24" x14ac:dyDescent="0.2">
      <c r="A126" s="1"/>
      <c r="B126" s="18" t="s">
        <v>17</v>
      </c>
      <c r="C126" s="13">
        <v>3</v>
      </c>
      <c r="D126" s="13">
        <v>14</v>
      </c>
      <c r="E126" s="10" t="s">
        <v>164</v>
      </c>
      <c r="F126" s="14">
        <v>240</v>
      </c>
      <c r="G126" s="15">
        <v>20</v>
      </c>
      <c r="H126" s="15">
        <v>-20</v>
      </c>
      <c r="I126" s="15">
        <f>G126+H126</f>
        <v>0</v>
      </c>
    </row>
    <row r="127" spans="1:9" ht="24" x14ac:dyDescent="0.2">
      <c r="A127" s="1"/>
      <c r="B127" s="18" t="s">
        <v>277</v>
      </c>
      <c r="C127" s="13">
        <v>3</v>
      </c>
      <c r="D127" s="13">
        <v>14</v>
      </c>
      <c r="E127" s="10" t="s">
        <v>165</v>
      </c>
      <c r="F127" s="14"/>
      <c r="G127" s="15">
        <f>G128+G130</f>
        <v>5</v>
      </c>
      <c r="H127" s="15">
        <f t="shared" ref="H127:I127" si="49">H128+H130</f>
        <v>0</v>
      </c>
      <c r="I127" s="15">
        <f t="shared" si="49"/>
        <v>5</v>
      </c>
    </row>
    <row r="128" spans="1:9" ht="48" x14ac:dyDescent="0.2">
      <c r="B128" s="17" t="s">
        <v>10</v>
      </c>
      <c r="C128" s="13">
        <v>3</v>
      </c>
      <c r="D128" s="13">
        <v>14</v>
      </c>
      <c r="E128" s="10" t="s">
        <v>165</v>
      </c>
      <c r="F128" s="14">
        <v>100</v>
      </c>
      <c r="G128" s="15">
        <f>G129</f>
        <v>0</v>
      </c>
      <c r="H128" s="15">
        <f t="shared" ref="H128:I128" si="50">H129</f>
        <v>5</v>
      </c>
      <c r="I128" s="15">
        <f t="shared" si="50"/>
        <v>5</v>
      </c>
    </row>
    <row r="129" spans="1:9" ht="24" x14ac:dyDescent="0.2">
      <c r="B129" s="18" t="s">
        <v>12</v>
      </c>
      <c r="C129" s="13">
        <v>3</v>
      </c>
      <c r="D129" s="13">
        <v>14</v>
      </c>
      <c r="E129" s="10" t="s">
        <v>165</v>
      </c>
      <c r="F129" s="14">
        <v>120</v>
      </c>
      <c r="G129" s="15">
        <v>0</v>
      </c>
      <c r="H129" s="15">
        <v>5</v>
      </c>
      <c r="I129" s="15">
        <f>G129+H129</f>
        <v>5</v>
      </c>
    </row>
    <row r="130" spans="1:9" ht="24" x14ac:dyDescent="0.2">
      <c r="A130" s="1"/>
      <c r="B130" s="18" t="s">
        <v>103</v>
      </c>
      <c r="C130" s="13">
        <v>3</v>
      </c>
      <c r="D130" s="13">
        <v>14</v>
      </c>
      <c r="E130" s="10" t="s">
        <v>165</v>
      </c>
      <c r="F130" s="14">
        <v>200</v>
      </c>
      <c r="G130" s="15">
        <f t="shared" ref="G130:I130" si="51">G131</f>
        <v>5</v>
      </c>
      <c r="H130" s="15">
        <f t="shared" si="51"/>
        <v>-5</v>
      </c>
      <c r="I130" s="15">
        <f t="shared" si="51"/>
        <v>0</v>
      </c>
    </row>
    <row r="131" spans="1:9" ht="24" x14ac:dyDescent="0.2">
      <c r="A131" s="1"/>
      <c r="B131" s="18" t="s">
        <v>17</v>
      </c>
      <c r="C131" s="13">
        <v>3</v>
      </c>
      <c r="D131" s="13">
        <v>14</v>
      </c>
      <c r="E131" s="10" t="s">
        <v>165</v>
      </c>
      <c r="F131" s="14">
        <v>240</v>
      </c>
      <c r="G131" s="15">
        <v>5</v>
      </c>
      <c r="H131" s="15">
        <v>-5</v>
      </c>
      <c r="I131" s="15">
        <f>G131+H131</f>
        <v>0</v>
      </c>
    </row>
    <row r="132" spans="1:9" ht="36" x14ac:dyDescent="0.2">
      <c r="A132" s="1"/>
      <c r="B132" s="18" t="s">
        <v>236</v>
      </c>
      <c r="C132" s="13">
        <v>3</v>
      </c>
      <c r="D132" s="13">
        <v>14</v>
      </c>
      <c r="E132" s="10" t="s">
        <v>237</v>
      </c>
      <c r="F132" s="14"/>
      <c r="G132" s="15">
        <f>G133+G136+G139</f>
        <v>118</v>
      </c>
      <c r="H132" s="15">
        <f t="shared" ref="H132:I132" si="52">H133+H136+H139</f>
        <v>-118</v>
      </c>
      <c r="I132" s="15">
        <f t="shared" si="52"/>
        <v>0</v>
      </c>
    </row>
    <row r="133" spans="1:9" ht="24" x14ac:dyDescent="0.2">
      <c r="A133" s="1"/>
      <c r="B133" s="18" t="s">
        <v>247</v>
      </c>
      <c r="C133" s="13">
        <v>3</v>
      </c>
      <c r="D133" s="13">
        <v>14</v>
      </c>
      <c r="E133" s="10" t="s">
        <v>248</v>
      </c>
      <c r="F133" s="14"/>
      <c r="G133" s="15">
        <f>G134</f>
        <v>0</v>
      </c>
      <c r="H133" s="15">
        <f t="shared" ref="H133:H134" si="53">H134</f>
        <v>0</v>
      </c>
      <c r="I133" s="15">
        <f>I134</f>
        <v>0</v>
      </c>
    </row>
    <row r="134" spans="1:9" ht="24" x14ac:dyDescent="0.2">
      <c r="A134" s="1"/>
      <c r="B134" s="18" t="s">
        <v>103</v>
      </c>
      <c r="C134" s="13">
        <v>3</v>
      </c>
      <c r="D134" s="13">
        <v>14</v>
      </c>
      <c r="E134" s="10" t="s">
        <v>248</v>
      </c>
      <c r="F134" s="14">
        <v>200</v>
      </c>
      <c r="G134" s="15">
        <f>G135</f>
        <v>0</v>
      </c>
      <c r="H134" s="15">
        <f t="shared" si="53"/>
        <v>0</v>
      </c>
      <c r="I134" s="15">
        <f>I135</f>
        <v>0</v>
      </c>
    </row>
    <row r="135" spans="1:9" ht="24" x14ac:dyDescent="0.2">
      <c r="A135" s="1"/>
      <c r="B135" s="18" t="s">
        <v>17</v>
      </c>
      <c r="C135" s="13">
        <v>3</v>
      </c>
      <c r="D135" s="13">
        <v>14</v>
      </c>
      <c r="E135" s="10" t="s">
        <v>248</v>
      </c>
      <c r="F135" s="14">
        <v>240</v>
      </c>
      <c r="G135" s="15">
        <v>0</v>
      </c>
      <c r="H135" s="15"/>
      <c r="I135" s="15">
        <v>0</v>
      </c>
    </row>
    <row r="136" spans="1:9" ht="36" x14ac:dyDescent="0.2">
      <c r="A136" s="1"/>
      <c r="B136" s="18" t="s">
        <v>238</v>
      </c>
      <c r="C136" s="13">
        <v>3</v>
      </c>
      <c r="D136" s="13">
        <v>14</v>
      </c>
      <c r="E136" s="10" t="s">
        <v>239</v>
      </c>
      <c r="F136" s="14"/>
      <c r="G136" s="15">
        <f>G137</f>
        <v>0</v>
      </c>
      <c r="H136" s="15">
        <f t="shared" ref="H136:H137" si="54">H137</f>
        <v>0</v>
      </c>
      <c r="I136" s="15">
        <f>I137</f>
        <v>0</v>
      </c>
    </row>
    <row r="137" spans="1:9" ht="24" x14ac:dyDescent="0.2">
      <c r="A137" s="1"/>
      <c r="B137" s="18" t="s">
        <v>103</v>
      </c>
      <c r="C137" s="13">
        <v>3</v>
      </c>
      <c r="D137" s="13">
        <v>14</v>
      </c>
      <c r="E137" s="10" t="s">
        <v>239</v>
      </c>
      <c r="F137" s="14">
        <v>200</v>
      </c>
      <c r="G137" s="15">
        <f>G138</f>
        <v>0</v>
      </c>
      <c r="H137" s="15">
        <f t="shared" si="54"/>
        <v>0</v>
      </c>
      <c r="I137" s="15">
        <f>I138</f>
        <v>0</v>
      </c>
    </row>
    <row r="138" spans="1:9" ht="24" x14ac:dyDescent="0.2">
      <c r="A138" s="1"/>
      <c r="B138" s="18" t="s">
        <v>17</v>
      </c>
      <c r="C138" s="13">
        <v>3</v>
      </c>
      <c r="D138" s="13">
        <v>14</v>
      </c>
      <c r="E138" s="10" t="s">
        <v>239</v>
      </c>
      <c r="F138" s="14">
        <v>240</v>
      </c>
      <c r="G138" s="15">
        <v>0</v>
      </c>
      <c r="H138" s="15"/>
      <c r="I138" s="15">
        <v>0</v>
      </c>
    </row>
    <row r="139" spans="1:9" ht="24" x14ac:dyDescent="0.2">
      <c r="A139" s="1"/>
      <c r="B139" s="18" t="s">
        <v>79</v>
      </c>
      <c r="C139" s="13">
        <v>3</v>
      </c>
      <c r="D139" s="13">
        <v>14</v>
      </c>
      <c r="E139" s="10" t="s">
        <v>309</v>
      </c>
      <c r="F139" s="14"/>
      <c r="G139" s="15">
        <f>G140</f>
        <v>118</v>
      </c>
      <c r="H139" s="15">
        <f t="shared" ref="H139:H140" si="55">H140</f>
        <v>-118</v>
      </c>
      <c r="I139" s="15">
        <f>I140</f>
        <v>0</v>
      </c>
    </row>
    <row r="140" spans="1:9" ht="24" x14ac:dyDescent="0.2">
      <c r="A140" s="1"/>
      <c r="B140" s="18" t="s">
        <v>103</v>
      </c>
      <c r="C140" s="13">
        <v>3</v>
      </c>
      <c r="D140" s="13">
        <v>14</v>
      </c>
      <c r="E140" s="10" t="s">
        <v>309</v>
      </c>
      <c r="F140" s="14">
        <v>200</v>
      </c>
      <c r="G140" s="15">
        <f>G141</f>
        <v>118</v>
      </c>
      <c r="H140" s="15">
        <f t="shared" si="55"/>
        <v>-118</v>
      </c>
      <c r="I140" s="15">
        <f>I141</f>
        <v>0</v>
      </c>
    </row>
    <row r="141" spans="1:9" ht="24" x14ac:dyDescent="0.2">
      <c r="A141" s="1"/>
      <c r="B141" s="18" t="s">
        <v>17</v>
      </c>
      <c r="C141" s="13">
        <v>3</v>
      </c>
      <c r="D141" s="13">
        <v>14</v>
      </c>
      <c r="E141" s="10" t="s">
        <v>309</v>
      </c>
      <c r="F141" s="14">
        <v>240</v>
      </c>
      <c r="G141" s="15">
        <v>118</v>
      </c>
      <c r="H141" s="15">
        <v>-118</v>
      </c>
      <c r="I141" s="15">
        <f>G141+H141</f>
        <v>0</v>
      </c>
    </row>
    <row r="142" spans="1:9" x14ac:dyDescent="0.2">
      <c r="A142" s="1"/>
      <c r="B142" s="20" t="s">
        <v>37</v>
      </c>
      <c r="C142" s="10" t="s">
        <v>38</v>
      </c>
      <c r="D142" s="10" t="s">
        <v>31</v>
      </c>
      <c r="E142" s="10"/>
      <c r="F142" s="14" t="s">
        <v>8</v>
      </c>
      <c r="G142" s="15">
        <f>G143+G153+G159+G172+G203+G209</f>
        <v>26444.6</v>
      </c>
      <c r="H142" s="15">
        <f t="shared" ref="H142:I142" si="56">H143+H153+H159+H172+H203+H209</f>
        <v>-119.49999999999996</v>
      </c>
      <c r="I142" s="15">
        <f t="shared" si="56"/>
        <v>26325.1</v>
      </c>
    </row>
    <row r="143" spans="1:9" x14ac:dyDescent="0.2">
      <c r="A143" s="1"/>
      <c r="B143" s="20" t="s">
        <v>39</v>
      </c>
      <c r="C143" s="10" t="s">
        <v>38</v>
      </c>
      <c r="D143" s="10" t="s">
        <v>40</v>
      </c>
      <c r="E143" s="10"/>
      <c r="F143" s="14" t="s">
        <v>8</v>
      </c>
      <c r="G143" s="15">
        <f t="shared" ref="G143:I145" si="57">G144</f>
        <v>1694.9</v>
      </c>
      <c r="H143" s="15">
        <f t="shared" si="57"/>
        <v>447.20000000000005</v>
      </c>
      <c r="I143" s="15">
        <f t="shared" si="57"/>
        <v>2142.1</v>
      </c>
    </row>
    <row r="144" spans="1:9" ht="24" x14ac:dyDescent="0.2">
      <c r="A144" s="1"/>
      <c r="B144" s="17" t="s">
        <v>119</v>
      </c>
      <c r="C144" s="10" t="s">
        <v>38</v>
      </c>
      <c r="D144" s="10" t="s">
        <v>40</v>
      </c>
      <c r="E144" s="10" t="s">
        <v>166</v>
      </c>
      <c r="F144" s="14"/>
      <c r="G144" s="15">
        <f t="shared" si="57"/>
        <v>1694.9</v>
      </c>
      <c r="H144" s="15">
        <f t="shared" si="57"/>
        <v>447.20000000000005</v>
      </c>
      <c r="I144" s="15">
        <f t="shared" si="57"/>
        <v>2142.1</v>
      </c>
    </row>
    <row r="145" spans="1:9" x14ac:dyDescent="0.2">
      <c r="A145" s="1"/>
      <c r="B145" s="17" t="s">
        <v>41</v>
      </c>
      <c r="C145" s="10" t="s">
        <v>38</v>
      </c>
      <c r="D145" s="10" t="s">
        <v>40</v>
      </c>
      <c r="E145" s="10" t="s">
        <v>167</v>
      </c>
      <c r="F145" s="14"/>
      <c r="G145" s="15">
        <f>G146</f>
        <v>1694.9</v>
      </c>
      <c r="H145" s="15">
        <f t="shared" si="57"/>
        <v>447.20000000000005</v>
      </c>
      <c r="I145" s="15">
        <f>I146</f>
        <v>2142.1</v>
      </c>
    </row>
    <row r="146" spans="1:9" ht="36" x14ac:dyDescent="0.2">
      <c r="A146" s="1"/>
      <c r="B146" s="17" t="s">
        <v>87</v>
      </c>
      <c r="C146" s="10" t="s">
        <v>38</v>
      </c>
      <c r="D146" s="10" t="s">
        <v>40</v>
      </c>
      <c r="E146" s="24" t="s">
        <v>168</v>
      </c>
      <c r="F146" s="14"/>
      <c r="G146" s="15">
        <f>G147+G150</f>
        <v>1694.9</v>
      </c>
      <c r="H146" s="15">
        <f t="shared" ref="H146" si="58">H147+H150</f>
        <v>447.20000000000005</v>
      </c>
      <c r="I146" s="15">
        <f>I147+I150</f>
        <v>2142.1</v>
      </c>
    </row>
    <row r="147" spans="1:9" ht="36" x14ac:dyDescent="0.2">
      <c r="A147" s="1"/>
      <c r="B147" s="17" t="s">
        <v>289</v>
      </c>
      <c r="C147" s="10" t="s">
        <v>38</v>
      </c>
      <c r="D147" s="10" t="s">
        <v>40</v>
      </c>
      <c r="E147" s="24" t="s">
        <v>169</v>
      </c>
      <c r="F147" s="14"/>
      <c r="G147" s="15">
        <f>G148</f>
        <v>617.70000000000005</v>
      </c>
      <c r="H147" s="15">
        <f t="shared" ref="H147" si="59">H148</f>
        <v>196.4</v>
      </c>
      <c r="I147" s="15">
        <f>I148</f>
        <v>814.1</v>
      </c>
    </row>
    <row r="148" spans="1:9" ht="48" x14ac:dyDescent="0.2">
      <c r="A148" s="1"/>
      <c r="B148" s="25" t="s">
        <v>10</v>
      </c>
      <c r="C148" s="10" t="s">
        <v>38</v>
      </c>
      <c r="D148" s="10" t="s">
        <v>40</v>
      </c>
      <c r="E148" s="24" t="s">
        <v>169</v>
      </c>
      <c r="F148" s="14">
        <v>100</v>
      </c>
      <c r="G148" s="15">
        <f t="shared" ref="G148:I148" si="60">G149</f>
        <v>617.70000000000005</v>
      </c>
      <c r="H148" s="15">
        <f t="shared" si="60"/>
        <v>196.4</v>
      </c>
      <c r="I148" s="15">
        <f t="shared" si="60"/>
        <v>814.1</v>
      </c>
    </row>
    <row r="149" spans="1:9" x14ac:dyDescent="0.2">
      <c r="A149" s="1"/>
      <c r="B149" s="18" t="s">
        <v>106</v>
      </c>
      <c r="C149" s="13" t="s">
        <v>38</v>
      </c>
      <c r="D149" s="13" t="s">
        <v>40</v>
      </c>
      <c r="E149" s="24" t="s">
        <v>169</v>
      </c>
      <c r="F149" s="14">
        <v>110</v>
      </c>
      <c r="G149" s="15">
        <v>617.70000000000005</v>
      </c>
      <c r="H149" s="15">
        <v>196.4</v>
      </c>
      <c r="I149" s="15">
        <f>G149+H149</f>
        <v>814.1</v>
      </c>
    </row>
    <row r="150" spans="1:9" ht="36" x14ac:dyDescent="0.2">
      <c r="A150" s="1"/>
      <c r="B150" s="17" t="s">
        <v>113</v>
      </c>
      <c r="C150" s="10" t="s">
        <v>38</v>
      </c>
      <c r="D150" s="10" t="s">
        <v>40</v>
      </c>
      <c r="E150" s="10" t="s">
        <v>170</v>
      </c>
      <c r="F150" s="14"/>
      <c r="G150" s="15">
        <f t="shared" ref="G150:I151" si="61">G151</f>
        <v>1077.2</v>
      </c>
      <c r="H150" s="15">
        <f t="shared" si="61"/>
        <v>250.8</v>
      </c>
      <c r="I150" s="15">
        <f t="shared" si="61"/>
        <v>1328</v>
      </c>
    </row>
    <row r="151" spans="1:9" ht="48" x14ac:dyDescent="0.2">
      <c r="A151" s="1"/>
      <c r="B151" s="18" t="s">
        <v>10</v>
      </c>
      <c r="C151" s="10" t="s">
        <v>38</v>
      </c>
      <c r="D151" s="10" t="s">
        <v>40</v>
      </c>
      <c r="E151" s="10" t="s">
        <v>170</v>
      </c>
      <c r="F151" s="14">
        <v>100</v>
      </c>
      <c r="G151" s="15">
        <f>G152</f>
        <v>1077.2</v>
      </c>
      <c r="H151" s="15">
        <f t="shared" si="61"/>
        <v>250.8</v>
      </c>
      <c r="I151" s="15">
        <f>I152</f>
        <v>1328</v>
      </c>
    </row>
    <row r="152" spans="1:9" x14ac:dyDescent="0.2">
      <c r="A152" s="1"/>
      <c r="B152" s="18" t="s">
        <v>106</v>
      </c>
      <c r="C152" s="10" t="s">
        <v>38</v>
      </c>
      <c r="D152" s="10" t="s">
        <v>40</v>
      </c>
      <c r="E152" s="10" t="s">
        <v>170</v>
      </c>
      <c r="F152" s="14">
        <v>110</v>
      </c>
      <c r="G152" s="15">
        <v>1077.2</v>
      </c>
      <c r="H152" s="15">
        <v>250.8</v>
      </c>
      <c r="I152" s="15">
        <f>G152+H152</f>
        <v>1328</v>
      </c>
    </row>
    <row r="153" spans="1:9" x14ac:dyDescent="0.2">
      <c r="A153" s="1"/>
      <c r="B153" s="20" t="s">
        <v>316</v>
      </c>
      <c r="C153" s="10" t="s">
        <v>38</v>
      </c>
      <c r="D153" s="10" t="s">
        <v>51</v>
      </c>
      <c r="E153" s="10"/>
      <c r="F153" s="14" t="s">
        <v>8</v>
      </c>
      <c r="G153" s="15">
        <f>G154+G165</f>
        <v>71.5</v>
      </c>
      <c r="H153" s="15">
        <f>H154+H165</f>
        <v>0</v>
      </c>
      <c r="I153" s="15">
        <f>I154+I165</f>
        <v>71.5</v>
      </c>
    </row>
    <row r="154" spans="1:9" s="2" customFormat="1" ht="42" customHeight="1" x14ac:dyDescent="0.2">
      <c r="B154" s="49" t="s">
        <v>315</v>
      </c>
      <c r="C154" s="38" t="s">
        <v>38</v>
      </c>
      <c r="D154" s="10" t="s">
        <v>51</v>
      </c>
      <c r="E154" s="47" t="s">
        <v>198</v>
      </c>
      <c r="F154" s="39"/>
      <c r="G154" s="40">
        <f>G155</f>
        <v>71.5</v>
      </c>
      <c r="H154" s="40">
        <f t="shared" ref="H154:I154" si="62">H155</f>
        <v>0</v>
      </c>
      <c r="I154" s="40">
        <f t="shared" si="62"/>
        <v>71.5</v>
      </c>
    </row>
    <row r="155" spans="1:9" s="2" customFormat="1" ht="24" x14ac:dyDescent="0.2">
      <c r="B155" s="18" t="s">
        <v>94</v>
      </c>
      <c r="C155" s="38" t="s">
        <v>38</v>
      </c>
      <c r="D155" s="10" t="s">
        <v>51</v>
      </c>
      <c r="E155" s="22" t="s">
        <v>199</v>
      </c>
      <c r="F155" s="14"/>
      <c r="G155" s="15">
        <f>G156</f>
        <v>71.5</v>
      </c>
      <c r="H155" s="15">
        <f t="shared" ref="H155:I155" si="63">H156</f>
        <v>0</v>
      </c>
      <c r="I155" s="15">
        <f t="shared" si="63"/>
        <v>71.5</v>
      </c>
    </row>
    <row r="156" spans="1:9" ht="24" x14ac:dyDescent="0.2">
      <c r="A156" s="1"/>
      <c r="B156" s="18" t="s">
        <v>314</v>
      </c>
      <c r="C156" s="38" t="s">
        <v>38</v>
      </c>
      <c r="D156" s="10" t="s">
        <v>51</v>
      </c>
      <c r="E156" s="10" t="s">
        <v>313</v>
      </c>
      <c r="F156" s="14"/>
      <c r="G156" s="15">
        <f>G157</f>
        <v>71.5</v>
      </c>
      <c r="H156" s="15">
        <f t="shared" ref="H156:H157" si="64">H157</f>
        <v>0</v>
      </c>
      <c r="I156" s="15">
        <f>I157</f>
        <v>71.5</v>
      </c>
    </row>
    <row r="157" spans="1:9" ht="24" x14ac:dyDescent="0.2">
      <c r="A157" s="1"/>
      <c r="B157" s="18" t="s">
        <v>103</v>
      </c>
      <c r="C157" s="38" t="s">
        <v>38</v>
      </c>
      <c r="D157" s="10" t="s">
        <v>51</v>
      </c>
      <c r="E157" s="10" t="s">
        <v>313</v>
      </c>
      <c r="F157" s="14">
        <v>200</v>
      </c>
      <c r="G157" s="15">
        <f>G158</f>
        <v>71.5</v>
      </c>
      <c r="H157" s="15">
        <f t="shared" si="64"/>
        <v>0</v>
      </c>
      <c r="I157" s="15">
        <f>I158</f>
        <v>71.5</v>
      </c>
    </row>
    <row r="158" spans="1:9" ht="24" x14ac:dyDescent="0.2">
      <c r="A158" s="1"/>
      <c r="B158" s="18" t="s">
        <v>17</v>
      </c>
      <c r="C158" s="38" t="s">
        <v>38</v>
      </c>
      <c r="D158" s="10" t="s">
        <v>51</v>
      </c>
      <c r="E158" s="10" t="s">
        <v>313</v>
      </c>
      <c r="F158" s="14">
        <v>240</v>
      </c>
      <c r="G158" s="15">
        <v>71.5</v>
      </c>
      <c r="H158" s="15"/>
      <c r="I158" s="15">
        <f>G158+H158</f>
        <v>71.5</v>
      </c>
    </row>
    <row r="159" spans="1:9" x14ac:dyDescent="0.2">
      <c r="A159" s="1"/>
      <c r="B159" s="20" t="s">
        <v>42</v>
      </c>
      <c r="C159" s="10" t="s">
        <v>38</v>
      </c>
      <c r="D159" s="10" t="s">
        <v>43</v>
      </c>
      <c r="E159" s="10"/>
      <c r="F159" s="14" t="s">
        <v>8</v>
      </c>
      <c r="G159" s="15">
        <f t="shared" ref="G159:I164" si="65">G160</f>
        <v>1958.4</v>
      </c>
      <c r="H159" s="15">
        <f t="shared" si="65"/>
        <v>-426.5</v>
      </c>
      <c r="I159" s="15">
        <f t="shared" si="65"/>
        <v>1531.9</v>
      </c>
    </row>
    <row r="160" spans="1:9" ht="36" x14ac:dyDescent="0.2">
      <c r="A160" s="1"/>
      <c r="B160" s="17" t="s">
        <v>120</v>
      </c>
      <c r="C160" s="10" t="s">
        <v>38</v>
      </c>
      <c r="D160" s="10" t="s">
        <v>43</v>
      </c>
      <c r="E160" s="10" t="s">
        <v>171</v>
      </c>
      <c r="F160" s="14"/>
      <c r="G160" s="15">
        <f t="shared" si="65"/>
        <v>1958.4</v>
      </c>
      <c r="H160" s="15">
        <f t="shared" si="65"/>
        <v>-426.5</v>
      </c>
      <c r="I160" s="15">
        <f t="shared" si="65"/>
        <v>1531.9</v>
      </c>
    </row>
    <row r="161" spans="1:9" x14ac:dyDescent="0.2">
      <c r="A161" s="1"/>
      <c r="B161" s="17" t="s">
        <v>44</v>
      </c>
      <c r="C161" s="10" t="s">
        <v>38</v>
      </c>
      <c r="D161" s="10" t="s">
        <v>43</v>
      </c>
      <c r="E161" s="10" t="s">
        <v>172</v>
      </c>
      <c r="F161" s="14"/>
      <c r="G161" s="15">
        <f>G162</f>
        <v>1958.4</v>
      </c>
      <c r="H161" s="15">
        <f t="shared" si="65"/>
        <v>-426.5</v>
      </c>
      <c r="I161" s="15">
        <f>I162</f>
        <v>1531.9</v>
      </c>
    </row>
    <row r="162" spans="1:9" ht="24" x14ac:dyDescent="0.2">
      <c r="A162" s="1"/>
      <c r="B162" s="17" t="s">
        <v>88</v>
      </c>
      <c r="C162" s="10" t="s">
        <v>38</v>
      </c>
      <c r="D162" s="10" t="s">
        <v>43</v>
      </c>
      <c r="E162" s="10" t="s">
        <v>173</v>
      </c>
      <c r="F162" s="14"/>
      <c r="G162" s="15">
        <f>G163+G167+G169</f>
        <v>1958.4</v>
      </c>
      <c r="H162" s="15">
        <f t="shared" ref="H162" si="66">H163+H167+H169</f>
        <v>-426.5</v>
      </c>
      <c r="I162" s="15">
        <f>I163+I167+I169</f>
        <v>1531.9</v>
      </c>
    </row>
    <row r="163" spans="1:9" x14ac:dyDescent="0.2">
      <c r="A163" s="1"/>
      <c r="B163" s="17" t="s">
        <v>89</v>
      </c>
      <c r="C163" s="10" t="s">
        <v>38</v>
      </c>
      <c r="D163" s="10" t="s">
        <v>43</v>
      </c>
      <c r="E163" s="10" t="s">
        <v>174</v>
      </c>
      <c r="F163" s="14"/>
      <c r="G163" s="15">
        <f>G164</f>
        <v>0</v>
      </c>
      <c r="H163" s="15">
        <f t="shared" ref="H163" si="67">H164</f>
        <v>0</v>
      </c>
      <c r="I163" s="15">
        <f>I164</f>
        <v>0</v>
      </c>
    </row>
    <row r="164" spans="1:9" x14ac:dyDescent="0.2">
      <c r="A164" s="1"/>
      <c r="B164" s="18" t="s">
        <v>19</v>
      </c>
      <c r="C164" s="10" t="s">
        <v>38</v>
      </c>
      <c r="D164" s="10" t="s">
        <v>43</v>
      </c>
      <c r="E164" s="10" t="s">
        <v>174</v>
      </c>
      <c r="F164" s="14">
        <v>800</v>
      </c>
      <c r="G164" s="15">
        <f t="shared" si="65"/>
        <v>0</v>
      </c>
      <c r="H164" s="15">
        <f t="shared" si="65"/>
        <v>0</v>
      </c>
      <c r="I164" s="15">
        <f t="shared" si="65"/>
        <v>0</v>
      </c>
    </row>
    <row r="165" spans="1:9" ht="36" x14ac:dyDescent="0.2">
      <c r="A165" s="1"/>
      <c r="B165" s="18" t="s">
        <v>104</v>
      </c>
      <c r="C165" s="10" t="s">
        <v>38</v>
      </c>
      <c r="D165" s="10" t="s">
        <v>43</v>
      </c>
      <c r="E165" s="10" t="s">
        <v>174</v>
      </c>
      <c r="F165" s="14">
        <v>810</v>
      </c>
      <c r="G165" s="15">
        <v>0</v>
      </c>
      <c r="H165" s="15"/>
      <c r="I165" s="15">
        <f>G165+H165</f>
        <v>0</v>
      </c>
    </row>
    <row r="166" spans="1:9" ht="50.25" customHeight="1" x14ac:dyDescent="0.2">
      <c r="A166" s="1"/>
      <c r="B166" s="17" t="s">
        <v>78</v>
      </c>
      <c r="C166" s="10" t="s">
        <v>38</v>
      </c>
      <c r="D166" s="10" t="s">
        <v>43</v>
      </c>
      <c r="E166" s="10" t="s">
        <v>176</v>
      </c>
      <c r="F166" s="14"/>
      <c r="G166" s="15">
        <f>G167</f>
        <v>0</v>
      </c>
      <c r="H166" s="15">
        <f t="shared" ref="H166:H167" si="68">H167</f>
        <v>0</v>
      </c>
      <c r="I166" s="15">
        <f>I167</f>
        <v>0</v>
      </c>
    </row>
    <row r="167" spans="1:9" x14ac:dyDescent="0.2">
      <c r="A167" s="1"/>
      <c r="B167" s="17" t="s">
        <v>65</v>
      </c>
      <c r="C167" s="10" t="s">
        <v>38</v>
      </c>
      <c r="D167" s="10" t="s">
        <v>43</v>
      </c>
      <c r="E167" s="10" t="s">
        <v>176</v>
      </c>
      <c r="F167" s="14">
        <v>500</v>
      </c>
      <c r="G167" s="15">
        <f>G168</f>
        <v>0</v>
      </c>
      <c r="H167" s="15">
        <f t="shared" si="68"/>
        <v>0</v>
      </c>
      <c r="I167" s="15">
        <f>I168</f>
        <v>0</v>
      </c>
    </row>
    <row r="168" spans="1:9" x14ac:dyDescent="0.2">
      <c r="A168" s="1"/>
      <c r="B168" s="18" t="s">
        <v>66</v>
      </c>
      <c r="C168" s="10" t="s">
        <v>38</v>
      </c>
      <c r="D168" s="10" t="s">
        <v>43</v>
      </c>
      <c r="E168" s="10" t="s">
        <v>176</v>
      </c>
      <c r="F168" s="14">
        <v>540</v>
      </c>
      <c r="G168" s="15">
        <v>0</v>
      </c>
      <c r="H168" s="15"/>
      <c r="I168" s="15">
        <f>G168+H168</f>
        <v>0</v>
      </c>
    </row>
    <row r="169" spans="1:9" ht="24" x14ac:dyDescent="0.2">
      <c r="A169" s="1"/>
      <c r="B169" s="49" t="s">
        <v>79</v>
      </c>
      <c r="C169" s="38" t="s">
        <v>38</v>
      </c>
      <c r="D169" s="38" t="s">
        <v>43</v>
      </c>
      <c r="E169" s="38" t="s">
        <v>175</v>
      </c>
      <c r="F169" s="39"/>
      <c r="G169" s="40">
        <f>G170</f>
        <v>1958.4</v>
      </c>
      <c r="H169" s="40">
        <f t="shared" ref="H169:H170" si="69">H170</f>
        <v>-426.5</v>
      </c>
      <c r="I169" s="40">
        <f>I170</f>
        <v>1531.9</v>
      </c>
    </row>
    <row r="170" spans="1:9" ht="24" x14ac:dyDescent="0.2">
      <c r="A170" s="1"/>
      <c r="B170" s="18" t="s">
        <v>103</v>
      </c>
      <c r="C170" s="10" t="s">
        <v>38</v>
      </c>
      <c r="D170" s="10" t="s">
        <v>43</v>
      </c>
      <c r="E170" s="10" t="s">
        <v>175</v>
      </c>
      <c r="F170" s="14">
        <v>200</v>
      </c>
      <c r="G170" s="15">
        <f>G171</f>
        <v>1958.4</v>
      </c>
      <c r="H170" s="15">
        <f t="shared" si="69"/>
        <v>-426.5</v>
      </c>
      <c r="I170" s="15">
        <f>I171</f>
        <v>1531.9</v>
      </c>
    </row>
    <row r="171" spans="1:9" ht="24" x14ac:dyDescent="0.2">
      <c r="A171" s="1"/>
      <c r="B171" s="30" t="s">
        <v>17</v>
      </c>
      <c r="C171" s="10" t="s">
        <v>38</v>
      </c>
      <c r="D171" s="10" t="s">
        <v>43</v>
      </c>
      <c r="E171" s="32" t="s">
        <v>175</v>
      </c>
      <c r="F171" s="33">
        <v>240</v>
      </c>
      <c r="G171" s="34">
        <v>1958.4</v>
      </c>
      <c r="H171" s="34">
        <v>-426.5</v>
      </c>
      <c r="I171" s="34">
        <f>G171+H171</f>
        <v>1531.9</v>
      </c>
    </row>
    <row r="172" spans="1:9" x14ac:dyDescent="0.2">
      <c r="A172" s="1"/>
      <c r="B172" s="20" t="s">
        <v>45</v>
      </c>
      <c r="C172" s="10" t="s">
        <v>38</v>
      </c>
      <c r="D172" s="10" t="s">
        <v>46</v>
      </c>
      <c r="E172" s="10"/>
      <c r="F172" s="14" t="s">
        <v>8</v>
      </c>
      <c r="G172" s="15">
        <f>G173+G185</f>
        <v>22024.899999999998</v>
      </c>
      <c r="H172" s="15">
        <f t="shared" ref="H172:I172" si="70">H173+H185</f>
        <v>-184</v>
      </c>
      <c r="I172" s="15">
        <f t="shared" si="70"/>
        <v>21840.899999999998</v>
      </c>
    </row>
    <row r="173" spans="1:9" s="2" customFormat="1" ht="42" customHeight="1" x14ac:dyDescent="0.2">
      <c r="B173" s="49" t="s">
        <v>265</v>
      </c>
      <c r="C173" s="38" t="s">
        <v>38</v>
      </c>
      <c r="D173" s="38" t="s">
        <v>46</v>
      </c>
      <c r="E173" s="47" t="s">
        <v>205</v>
      </c>
      <c r="F173" s="39"/>
      <c r="G173" s="40">
        <f>G174</f>
        <v>0</v>
      </c>
      <c r="H173" s="40">
        <f t="shared" ref="H173:I174" si="71">H174</f>
        <v>0</v>
      </c>
      <c r="I173" s="40">
        <f t="shared" si="71"/>
        <v>0</v>
      </c>
    </row>
    <row r="174" spans="1:9" s="2" customFormat="1" ht="24" customHeight="1" x14ac:dyDescent="0.2">
      <c r="B174" s="18" t="s">
        <v>269</v>
      </c>
      <c r="C174" s="38" t="s">
        <v>38</v>
      </c>
      <c r="D174" s="38" t="s">
        <v>46</v>
      </c>
      <c r="E174" s="22" t="s">
        <v>267</v>
      </c>
      <c r="F174" s="14"/>
      <c r="G174" s="15">
        <f>G175</f>
        <v>0</v>
      </c>
      <c r="H174" s="15">
        <f t="shared" si="71"/>
        <v>0</v>
      </c>
      <c r="I174" s="15">
        <f t="shared" si="71"/>
        <v>0</v>
      </c>
    </row>
    <row r="175" spans="1:9" s="2" customFormat="1" ht="24" x14ac:dyDescent="0.2">
      <c r="B175" s="18" t="s">
        <v>270</v>
      </c>
      <c r="C175" s="38" t="s">
        <v>38</v>
      </c>
      <c r="D175" s="38" t="s">
        <v>46</v>
      </c>
      <c r="E175" s="22" t="s">
        <v>268</v>
      </c>
      <c r="F175" s="14"/>
      <c r="G175" s="15">
        <f>G176+G179+G182</f>
        <v>0</v>
      </c>
      <c r="H175" s="15">
        <f t="shared" ref="H175:I175" si="72">H176+H179+H182</f>
        <v>0</v>
      </c>
      <c r="I175" s="15">
        <f t="shared" si="72"/>
        <v>0</v>
      </c>
    </row>
    <row r="176" spans="1:9" ht="24" x14ac:dyDescent="0.2">
      <c r="A176" s="1"/>
      <c r="B176" s="18" t="s">
        <v>278</v>
      </c>
      <c r="C176" s="38" t="s">
        <v>38</v>
      </c>
      <c r="D176" s="38" t="s">
        <v>46</v>
      </c>
      <c r="E176" s="10" t="s">
        <v>271</v>
      </c>
      <c r="F176" s="14"/>
      <c r="G176" s="15">
        <f>G177</f>
        <v>0</v>
      </c>
      <c r="H176" s="15">
        <f t="shared" ref="H176:H177" si="73">H177</f>
        <v>0</v>
      </c>
      <c r="I176" s="15">
        <f>I177</f>
        <v>0</v>
      </c>
    </row>
    <row r="177" spans="1:9" ht="24" x14ac:dyDescent="0.2">
      <c r="A177" s="1"/>
      <c r="B177" s="18" t="s">
        <v>103</v>
      </c>
      <c r="C177" s="38" t="s">
        <v>38</v>
      </c>
      <c r="D177" s="38" t="s">
        <v>46</v>
      </c>
      <c r="E177" s="10" t="s">
        <v>271</v>
      </c>
      <c r="F177" s="14">
        <v>200</v>
      </c>
      <c r="G177" s="15">
        <f>G178</f>
        <v>0</v>
      </c>
      <c r="H177" s="15">
        <f t="shared" si="73"/>
        <v>0</v>
      </c>
      <c r="I177" s="15">
        <f>I178</f>
        <v>0</v>
      </c>
    </row>
    <row r="178" spans="1:9" ht="24" x14ac:dyDescent="0.2">
      <c r="A178" s="1"/>
      <c r="B178" s="18" t="s">
        <v>17</v>
      </c>
      <c r="C178" s="38" t="s">
        <v>38</v>
      </c>
      <c r="D178" s="38" t="s">
        <v>46</v>
      </c>
      <c r="E178" s="10" t="s">
        <v>271</v>
      </c>
      <c r="F178" s="14">
        <v>240</v>
      </c>
      <c r="G178" s="15">
        <v>0</v>
      </c>
      <c r="H178" s="15"/>
      <c r="I178" s="15">
        <f>G178+H178</f>
        <v>0</v>
      </c>
    </row>
    <row r="179" spans="1:9" ht="24" x14ac:dyDescent="0.2">
      <c r="A179" s="1"/>
      <c r="B179" s="18" t="s">
        <v>279</v>
      </c>
      <c r="C179" s="38" t="s">
        <v>38</v>
      </c>
      <c r="D179" s="38" t="s">
        <v>46</v>
      </c>
      <c r="E179" s="10" t="s">
        <v>272</v>
      </c>
      <c r="F179" s="14"/>
      <c r="G179" s="15">
        <f>G180</f>
        <v>0</v>
      </c>
      <c r="H179" s="15">
        <f t="shared" ref="H179:H180" si="74">H180</f>
        <v>0</v>
      </c>
      <c r="I179" s="15">
        <f>I180</f>
        <v>0</v>
      </c>
    </row>
    <row r="180" spans="1:9" ht="24" x14ac:dyDescent="0.2">
      <c r="A180" s="1"/>
      <c r="B180" s="18" t="s">
        <v>103</v>
      </c>
      <c r="C180" s="38" t="s">
        <v>38</v>
      </c>
      <c r="D180" s="38" t="s">
        <v>46</v>
      </c>
      <c r="E180" s="10" t="s">
        <v>272</v>
      </c>
      <c r="F180" s="14">
        <v>200</v>
      </c>
      <c r="G180" s="15">
        <f>G181</f>
        <v>0</v>
      </c>
      <c r="H180" s="15">
        <f t="shared" si="74"/>
        <v>0</v>
      </c>
      <c r="I180" s="15">
        <f>I181</f>
        <v>0</v>
      </c>
    </row>
    <row r="181" spans="1:9" ht="24" x14ac:dyDescent="0.2">
      <c r="A181" s="1"/>
      <c r="B181" s="18" t="s">
        <v>17</v>
      </c>
      <c r="C181" s="38" t="s">
        <v>38</v>
      </c>
      <c r="D181" s="38" t="s">
        <v>46</v>
      </c>
      <c r="E181" s="10" t="s">
        <v>272</v>
      </c>
      <c r="F181" s="14">
        <v>240</v>
      </c>
      <c r="G181" s="15">
        <v>0</v>
      </c>
      <c r="H181" s="15"/>
      <c r="I181" s="15">
        <f>G181+H181</f>
        <v>0</v>
      </c>
    </row>
    <row r="182" spans="1:9" ht="24" x14ac:dyDescent="0.2">
      <c r="A182" s="1"/>
      <c r="B182" s="17" t="s">
        <v>79</v>
      </c>
      <c r="C182" s="38" t="s">
        <v>38</v>
      </c>
      <c r="D182" s="38" t="s">
        <v>46</v>
      </c>
      <c r="E182" s="10" t="s">
        <v>273</v>
      </c>
      <c r="F182" s="14"/>
      <c r="G182" s="15">
        <f>G183</f>
        <v>0</v>
      </c>
      <c r="H182" s="15">
        <f t="shared" ref="H182" si="75">H183</f>
        <v>0</v>
      </c>
      <c r="I182" s="15">
        <f>I183</f>
        <v>0</v>
      </c>
    </row>
    <row r="183" spans="1:9" ht="24" x14ac:dyDescent="0.2">
      <c r="A183" s="1"/>
      <c r="B183" s="18" t="s">
        <v>103</v>
      </c>
      <c r="C183" s="38" t="s">
        <v>38</v>
      </c>
      <c r="D183" s="38" t="s">
        <v>46</v>
      </c>
      <c r="E183" s="10" t="s">
        <v>273</v>
      </c>
      <c r="F183" s="14">
        <v>200</v>
      </c>
      <c r="G183" s="15">
        <f t="shared" ref="G183:I183" si="76">G184</f>
        <v>0</v>
      </c>
      <c r="H183" s="15">
        <f t="shared" si="76"/>
        <v>0</v>
      </c>
      <c r="I183" s="15">
        <f t="shared" si="76"/>
        <v>0</v>
      </c>
    </row>
    <row r="184" spans="1:9" ht="24" x14ac:dyDescent="0.2">
      <c r="A184" s="50"/>
      <c r="B184" s="18" t="s">
        <v>17</v>
      </c>
      <c r="C184" s="38" t="s">
        <v>38</v>
      </c>
      <c r="D184" s="38" t="s">
        <v>46</v>
      </c>
      <c r="E184" s="10" t="s">
        <v>273</v>
      </c>
      <c r="F184" s="14">
        <v>240</v>
      </c>
      <c r="G184" s="15">
        <v>0</v>
      </c>
      <c r="H184" s="15"/>
      <c r="I184" s="15">
        <f>G184+H184</f>
        <v>0</v>
      </c>
    </row>
    <row r="185" spans="1:9" ht="36" x14ac:dyDescent="0.2">
      <c r="A185" s="1"/>
      <c r="B185" s="17" t="s">
        <v>121</v>
      </c>
      <c r="C185" s="10" t="s">
        <v>38</v>
      </c>
      <c r="D185" s="10" t="s">
        <v>46</v>
      </c>
      <c r="E185" s="10" t="s">
        <v>171</v>
      </c>
      <c r="F185" s="14" t="s">
        <v>8</v>
      </c>
      <c r="G185" s="15">
        <f t="shared" ref="G185:I201" si="77">G186</f>
        <v>22024.899999999998</v>
      </c>
      <c r="H185" s="15">
        <f t="shared" si="77"/>
        <v>-184</v>
      </c>
      <c r="I185" s="15">
        <f t="shared" si="77"/>
        <v>21840.899999999998</v>
      </c>
    </row>
    <row r="186" spans="1:9" x14ac:dyDescent="0.2">
      <c r="A186" s="1"/>
      <c r="B186" s="17" t="s">
        <v>47</v>
      </c>
      <c r="C186" s="10" t="s">
        <v>38</v>
      </c>
      <c r="D186" s="10" t="s">
        <v>46</v>
      </c>
      <c r="E186" s="10" t="s">
        <v>179</v>
      </c>
      <c r="F186" s="14"/>
      <c r="G186" s="15">
        <f>G187</f>
        <v>22024.899999999998</v>
      </c>
      <c r="H186" s="15">
        <f t="shared" si="77"/>
        <v>-184</v>
      </c>
      <c r="I186" s="15">
        <f>I187</f>
        <v>21840.899999999998</v>
      </c>
    </row>
    <row r="187" spans="1:9" ht="24" x14ac:dyDescent="0.2">
      <c r="A187" s="1"/>
      <c r="B187" s="17" t="s">
        <v>114</v>
      </c>
      <c r="C187" s="10" t="s">
        <v>38</v>
      </c>
      <c r="D187" s="10" t="s">
        <v>46</v>
      </c>
      <c r="E187" s="10" t="s">
        <v>177</v>
      </c>
      <c r="F187" s="14"/>
      <c r="G187" s="15">
        <f>G188+G191+G194+G197+G200</f>
        <v>22024.899999999998</v>
      </c>
      <c r="H187" s="15">
        <f t="shared" ref="H187:I187" si="78">H188+H191+H194+H197+H200</f>
        <v>-184</v>
      </c>
      <c r="I187" s="15">
        <f t="shared" si="78"/>
        <v>21840.899999999998</v>
      </c>
    </row>
    <row r="188" spans="1:9" ht="36" x14ac:dyDescent="0.2">
      <c r="A188" s="1"/>
      <c r="B188" s="18" t="s">
        <v>331</v>
      </c>
      <c r="C188" s="10" t="s">
        <v>38</v>
      </c>
      <c r="D188" s="10" t="s">
        <v>46</v>
      </c>
      <c r="E188" s="10" t="s">
        <v>332</v>
      </c>
      <c r="F188" s="39"/>
      <c r="G188" s="15">
        <f t="shared" ref="G188:I189" si="79">G189</f>
        <v>2012.5</v>
      </c>
      <c r="H188" s="15">
        <f t="shared" si="79"/>
        <v>0</v>
      </c>
      <c r="I188" s="15">
        <f t="shared" si="79"/>
        <v>2012.5</v>
      </c>
    </row>
    <row r="189" spans="1:9" ht="24" x14ac:dyDescent="0.2">
      <c r="A189" s="1"/>
      <c r="B189" s="18" t="s">
        <v>103</v>
      </c>
      <c r="C189" s="10" t="s">
        <v>38</v>
      </c>
      <c r="D189" s="10" t="s">
        <v>46</v>
      </c>
      <c r="E189" s="10" t="s">
        <v>332</v>
      </c>
      <c r="F189" s="39">
        <v>200</v>
      </c>
      <c r="G189" s="15">
        <f>G190</f>
        <v>2012.5</v>
      </c>
      <c r="H189" s="15">
        <f t="shared" si="79"/>
        <v>0</v>
      </c>
      <c r="I189" s="15">
        <f t="shared" si="79"/>
        <v>2012.5</v>
      </c>
    </row>
    <row r="190" spans="1:9" ht="24" x14ac:dyDescent="0.2">
      <c r="A190" s="1"/>
      <c r="B190" s="18" t="s">
        <v>17</v>
      </c>
      <c r="C190" s="10" t="s">
        <v>38</v>
      </c>
      <c r="D190" s="10" t="s">
        <v>46</v>
      </c>
      <c r="E190" s="10" t="s">
        <v>332</v>
      </c>
      <c r="F190" s="39">
        <v>240</v>
      </c>
      <c r="G190" s="40">
        <v>2012.5</v>
      </c>
      <c r="H190" s="40"/>
      <c r="I190" s="15">
        <f>G190+H190</f>
        <v>2012.5</v>
      </c>
    </row>
    <row r="191" spans="1:9" ht="36" x14ac:dyDescent="0.2">
      <c r="A191" s="1"/>
      <c r="B191" s="18" t="s">
        <v>333</v>
      </c>
      <c r="C191" s="10" t="s">
        <v>38</v>
      </c>
      <c r="D191" s="10" t="s">
        <v>46</v>
      </c>
      <c r="E191" s="10" t="s">
        <v>334</v>
      </c>
      <c r="F191" s="39"/>
      <c r="G191" s="15">
        <f t="shared" ref="G191:I192" si="80">G192</f>
        <v>223.6</v>
      </c>
      <c r="H191" s="15">
        <f t="shared" si="80"/>
        <v>0</v>
      </c>
      <c r="I191" s="15">
        <f t="shared" si="80"/>
        <v>223.6</v>
      </c>
    </row>
    <row r="192" spans="1:9" ht="24" x14ac:dyDescent="0.2">
      <c r="A192" s="1"/>
      <c r="B192" s="18" t="s">
        <v>103</v>
      </c>
      <c r="C192" s="10" t="s">
        <v>38</v>
      </c>
      <c r="D192" s="10" t="s">
        <v>46</v>
      </c>
      <c r="E192" s="10" t="s">
        <v>334</v>
      </c>
      <c r="F192" s="39">
        <v>200</v>
      </c>
      <c r="G192" s="15">
        <f>G193</f>
        <v>223.6</v>
      </c>
      <c r="H192" s="15">
        <f t="shared" si="80"/>
        <v>0</v>
      </c>
      <c r="I192" s="15">
        <f t="shared" si="80"/>
        <v>223.6</v>
      </c>
    </row>
    <row r="193" spans="1:9" ht="24" x14ac:dyDescent="0.2">
      <c r="A193" s="1"/>
      <c r="B193" s="18" t="s">
        <v>17</v>
      </c>
      <c r="C193" s="10" t="s">
        <v>38</v>
      </c>
      <c r="D193" s="10" t="s">
        <v>46</v>
      </c>
      <c r="E193" s="10" t="s">
        <v>334</v>
      </c>
      <c r="F193" s="39">
        <v>240</v>
      </c>
      <c r="G193" s="40">
        <v>223.6</v>
      </c>
      <c r="H193" s="40"/>
      <c r="I193" s="15">
        <f>G193+H193</f>
        <v>223.6</v>
      </c>
    </row>
    <row r="194" spans="1:9" s="2" customFormat="1" ht="24" x14ac:dyDescent="0.2">
      <c r="B194" s="46" t="s">
        <v>318</v>
      </c>
      <c r="C194" s="38" t="s">
        <v>38</v>
      </c>
      <c r="D194" s="10" t="s">
        <v>46</v>
      </c>
      <c r="E194" s="38" t="s">
        <v>321</v>
      </c>
      <c r="F194" s="39"/>
      <c r="G194" s="40">
        <f>G195</f>
        <v>2193.4</v>
      </c>
      <c r="H194" s="40">
        <f t="shared" ref="H194" si="81">H195</f>
        <v>-1009</v>
      </c>
      <c r="I194" s="40">
        <f>I195</f>
        <v>1184.4000000000001</v>
      </c>
    </row>
    <row r="195" spans="1:9" s="2" customFormat="1" ht="24" x14ac:dyDescent="0.2">
      <c r="B195" s="18" t="s">
        <v>103</v>
      </c>
      <c r="C195" s="38" t="s">
        <v>38</v>
      </c>
      <c r="D195" s="10" t="s">
        <v>46</v>
      </c>
      <c r="E195" s="38" t="s">
        <v>321</v>
      </c>
      <c r="F195" s="14">
        <v>200</v>
      </c>
      <c r="G195" s="15">
        <f t="shared" ref="G195:I195" si="82">G196</f>
        <v>2193.4</v>
      </c>
      <c r="H195" s="15">
        <f t="shared" si="82"/>
        <v>-1009</v>
      </c>
      <c r="I195" s="15">
        <f t="shared" si="82"/>
        <v>1184.4000000000001</v>
      </c>
    </row>
    <row r="196" spans="1:9" s="2" customFormat="1" ht="24" x14ac:dyDescent="0.2">
      <c r="B196" s="18" t="s">
        <v>17</v>
      </c>
      <c r="C196" s="38" t="s">
        <v>38</v>
      </c>
      <c r="D196" s="10" t="s">
        <v>46</v>
      </c>
      <c r="E196" s="38" t="s">
        <v>321</v>
      </c>
      <c r="F196" s="14">
        <v>240</v>
      </c>
      <c r="G196" s="15">
        <v>2193.4</v>
      </c>
      <c r="H196" s="15">
        <v>-1009</v>
      </c>
      <c r="I196" s="15">
        <f>G196+H196</f>
        <v>1184.4000000000001</v>
      </c>
    </row>
    <row r="197" spans="1:9" s="2" customFormat="1" ht="24" x14ac:dyDescent="0.2">
      <c r="B197" s="17" t="s">
        <v>318</v>
      </c>
      <c r="C197" s="38" t="s">
        <v>38</v>
      </c>
      <c r="D197" s="10" t="s">
        <v>46</v>
      </c>
      <c r="E197" s="10" t="s">
        <v>322</v>
      </c>
      <c r="F197" s="14"/>
      <c r="G197" s="15">
        <f t="shared" ref="G197:I198" si="83">G198</f>
        <v>1075.8</v>
      </c>
      <c r="H197" s="15">
        <f t="shared" si="83"/>
        <v>-568.20000000000005</v>
      </c>
      <c r="I197" s="15">
        <f t="shared" si="83"/>
        <v>507.59999999999991</v>
      </c>
    </row>
    <row r="198" spans="1:9" s="2" customFormat="1" ht="24" x14ac:dyDescent="0.2">
      <c r="B198" s="18" t="s">
        <v>103</v>
      </c>
      <c r="C198" s="38" t="s">
        <v>38</v>
      </c>
      <c r="D198" s="10" t="s">
        <v>46</v>
      </c>
      <c r="E198" s="10" t="s">
        <v>322</v>
      </c>
      <c r="F198" s="14">
        <v>200</v>
      </c>
      <c r="G198" s="15">
        <f t="shared" si="83"/>
        <v>1075.8</v>
      </c>
      <c r="H198" s="15">
        <f t="shared" si="83"/>
        <v>-568.20000000000005</v>
      </c>
      <c r="I198" s="15">
        <f t="shared" si="83"/>
        <v>507.59999999999991</v>
      </c>
    </row>
    <row r="199" spans="1:9" s="2" customFormat="1" ht="24" x14ac:dyDescent="0.2">
      <c r="B199" s="18" t="s">
        <v>17</v>
      </c>
      <c r="C199" s="38" t="s">
        <v>38</v>
      </c>
      <c r="D199" s="10" t="s">
        <v>46</v>
      </c>
      <c r="E199" s="10" t="s">
        <v>322</v>
      </c>
      <c r="F199" s="14">
        <v>240</v>
      </c>
      <c r="G199" s="15">
        <v>1075.8</v>
      </c>
      <c r="H199" s="15">
        <v>-568.20000000000005</v>
      </c>
      <c r="I199" s="15">
        <f>G199+H199</f>
        <v>507.59999999999991</v>
      </c>
    </row>
    <row r="200" spans="1:9" ht="24" x14ac:dyDescent="0.2">
      <c r="A200" s="1"/>
      <c r="B200" s="18" t="s">
        <v>79</v>
      </c>
      <c r="C200" s="10" t="s">
        <v>38</v>
      </c>
      <c r="D200" s="10" t="s">
        <v>46</v>
      </c>
      <c r="E200" s="10" t="s">
        <v>178</v>
      </c>
      <c r="F200" s="14"/>
      <c r="G200" s="15">
        <f>G201</f>
        <v>16519.599999999999</v>
      </c>
      <c r="H200" s="15">
        <f t="shared" si="77"/>
        <v>1393.2</v>
      </c>
      <c r="I200" s="15">
        <f>I201</f>
        <v>17912.8</v>
      </c>
    </row>
    <row r="201" spans="1:9" s="2" customFormat="1" ht="24" x14ac:dyDescent="0.2">
      <c r="A201" s="1"/>
      <c r="B201" s="18" t="s">
        <v>103</v>
      </c>
      <c r="C201" s="10" t="s">
        <v>38</v>
      </c>
      <c r="D201" s="10" t="s">
        <v>46</v>
      </c>
      <c r="E201" s="10" t="s">
        <v>178</v>
      </c>
      <c r="F201" s="14">
        <v>200</v>
      </c>
      <c r="G201" s="15">
        <f>G202</f>
        <v>16519.599999999999</v>
      </c>
      <c r="H201" s="15">
        <f t="shared" si="77"/>
        <v>1393.2</v>
      </c>
      <c r="I201" s="15">
        <f>I202</f>
        <v>17912.8</v>
      </c>
    </row>
    <row r="202" spans="1:9" s="2" customFormat="1" ht="24" x14ac:dyDescent="0.2">
      <c r="A202" s="1"/>
      <c r="B202" s="18" t="s">
        <v>17</v>
      </c>
      <c r="C202" s="10" t="s">
        <v>38</v>
      </c>
      <c r="D202" s="10" t="s">
        <v>46</v>
      </c>
      <c r="E202" s="10" t="s">
        <v>178</v>
      </c>
      <c r="F202" s="14">
        <v>240</v>
      </c>
      <c r="G202" s="15">
        <v>16519.599999999999</v>
      </c>
      <c r="H202" s="15">
        <v>1393.2</v>
      </c>
      <c r="I202" s="15">
        <f>G202+H202</f>
        <v>17912.8</v>
      </c>
    </row>
    <row r="203" spans="1:9" s="2" customFormat="1" x14ac:dyDescent="0.2">
      <c r="A203" s="1"/>
      <c r="B203" s="20" t="s">
        <v>48</v>
      </c>
      <c r="C203" s="10" t="s">
        <v>38</v>
      </c>
      <c r="D203" s="10" t="s">
        <v>49</v>
      </c>
      <c r="E203" s="10"/>
      <c r="F203" s="14" t="s">
        <v>8</v>
      </c>
      <c r="G203" s="15">
        <f t="shared" ref="G203:I207" si="84">G204</f>
        <v>694.9</v>
      </c>
      <c r="H203" s="15">
        <f t="shared" si="84"/>
        <v>43.8</v>
      </c>
      <c r="I203" s="15">
        <f t="shared" si="84"/>
        <v>738.69999999999993</v>
      </c>
    </row>
    <row r="204" spans="1:9" ht="24" x14ac:dyDescent="0.2">
      <c r="A204" s="1"/>
      <c r="B204" s="18" t="s">
        <v>122</v>
      </c>
      <c r="C204" s="10" t="s">
        <v>38</v>
      </c>
      <c r="D204" s="10" t="s">
        <v>49</v>
      </c>
      <c r="E204" s="10" t="s">
        <v>180</v>
      </c>
      <c r="F204" s="14" t="s">
        <v>8</v>
      </c>
      <c r="G204" s="15">
        <f t="shared" si="84"/>
        <v>694.9</v>
      </c>
      <c r="H204" s="15">
        <f t="shared" si="84"/>
        <v>43.8</v>
      </c>
      <c r="I204" s="15">
        <f t="shared" si="84"/>
        <v>738.69999999999993</v>
      </c>
    </row>
    <row r="205" spans="1:9" ht="24" x14ac:dyDescent="0.2">
      <c r="A205" s="1"/>
      <c r="B205" s="17" t="s">
        <v>90</v>
      </c>
      <c r="C205" s="10" t="s">
        <v>38</v>
      </c>
      <c r="D205" s="10" t="s">
        <v>49</v>
      </c>
      <c r="E205" s="10" t="s">
        <v>181</v>
      </c>
      <c r="F205" s="19"/>
      <c r="G205" s="15">
        <f>G206</f>
        <v>694.9</v>
      </c>
      <c r="H205" s="15">
        <f t="shared" si="84"/>
        <v>43.8</v>
      </c>
      <c r="I205" s="15">
        <f>I206</f>
        <v>738.69999999999993</v>
      </c>
    </row>
    <row r="206" spans="1:9" ht="24" x14ac:dyDescent="0.2">
      <c r="A206" s="1"/>
      <c r="B206" s="17" t="s">
        <v>91</v>
      </c>
      <c r="C206" s="10" t="s">
        <v>38</v>
      </c>
      <c r="D206" s="10" t="s">
        <v>49</v>
      </c>
      <c r="E206" s="10" t="s">
        <v>182</v>
      </c>
      <c r="F206" s="19"/>
      <c r="G206" s="15">
        <f>G207</f>
        <v>694.9</v>
      </c>
      <c r="H206" s="15">
        <f t="shared" si="84"/>
        <v>43.8</v>
      </c>
      <c r="I206" s="15">
        <f>I207</f>
        <v>738.69999999999993</v>
      </c>
    </row>
    <row r="207" spans="1:9" ht="24" x14ac:dyDescent="0.2">
      <c r="A207" s="1"/>
      <c r="B207" s="18" t="s">
        <v>103</v>
      </c>
      <c r="C207" s="10" t="s">
        <v>38</v>
      </c>
      <c r="D207" s="10" t="s">
        <v>49</v>
      </c>
      <c r="E207" s="10" t="s">
        <v>183</v>
      </c>
      <c r="F207" s="14" t="s">
        <v>16</v>
      </c>
      <c r="G207" s="15">
        <f>G208</f>
        <v>694.9</v>
      </c>
      <c r="H207" s="15">
        <f t="shared" si="84"/>
        <v>43.8</v>
      </c>
      <c r="I207" s="15">
        <f>I208</f>
        <v>738.69999999999993</v>
      </c>
    </row>
    <row r="208" spans="1:9" ht="24" x14ac:dyDescent="0.2">
      <c r="A208" s="1"/>
      <c r="B208" s="18" t="s">
        <v>17</v>
      </c>
      <c r="C208" s="10" t="s">
        <v>38</v>
      </c>
      <c r="D208" s="10" t="s">
        <v>49</v>
      </c>
      <c r="E208" s="10" t="s">
        <v>183</v>
      </c>
      <c r="F208" s="14" t="s">
        <v>18</v>
      </c>
      <c r="G208" s="15">
        <v>694.9</v>
      </c>
      <c r="H208" s="15">
        <v>43.8</v>
      </c>
      <c r="I208" s="15">
        <f>G208+H208</f>
        <v>738.69999999999993</v>
      </c>
    </row>
    <row r="209" spans="1:9" x14ac:dyDescent="0.2">
      <c r="A209" s="1"/>
      <c r="B209" s="18" t="s">
        <v>234</v>
      </c>
      <c r="C209" s="10" t="s">
        <v>38</v>
      </c>
      <c r="D209" s="10" t="s">
        <v>233</v>
      </c>
      <c r="E209" s="10"/>
      <c r="F209" s="14"/>
      <c r="G209" s="15">
        <f>G210</f>
        <v>0</v>
      </c>
      <c r="H209" s="15">
        <f t="shared" ref="H209:H210" si="85">H210</f>
        <v>0</v>
      </c>
      <c r="I209" s="15">
        <f>I210</f>
        <v>0</v>
      </c>
    </row>
    <row r="210" spans="1:9" ht="24" x14ac:dyDescent="0.2">
      <c r="A210" s="1"/>
      <c r="B210" s="17" t="s">
        <v>116</v>
      </c>
      <c r="C210" s="10" t="s">
        <v>38</v>
      </c>
      <c r="D210" s="10" t="s">
        <v>233</v>
      </c>
      <c r="E210" s="10" t="s">
        <v>144</v>
      </c>
      <c r="F210" s="14"/>
      <c r="G210" s="15">
        <f>G211</f>
        <v>0</v>
      </c>
      <c r="H210" s="15">
        <f t="shared" si="85"/>
        <v>0</v>
      </c>
      <c r="I210" s="15">
        <f>I211</f>
        <v>0</v>
      </c>
    </row>
    <row r="211" spans="1:9" ht="36" x14ac:dyDescent="0.2">
      <c r="A211" s="1"/>
      <c r="B211" s="17" t="s">
        <v>105</v>
      </c>
      <c r="C211" s="10" t="s">
        <v>38</v>
      </c>
      <c r="D211" s="10" t="s">
        <v>233</v>
      </c>
      <c r="E211" s="10" t="s">
        <v>145</v>
      </c>
      <c r="F211" s="14"/>
      <c r="G211" s="15">
        <f>G212+G215+G218+G223</f>
        <v>0</v>
      </c>
      <c r="H211" s="15">
        <f t="shared" ref="H211" si="86">H212+H215</f>
        <v>0</v>
      </c>
      <c r="I211" s="15">
        <f>I212+I215</f>
        <v>0</v>
      </c>
    </row>
    <row r="212" spans="1:9" ht="48" x14ac:dyDescent="0.2">
      <c r="A212" s="1"/>
      <c r="B212" s="17" t="s">
        <v>146</v>
      </c>
      <c r="C212" s="10" t="s">
        <v>38</v>
      </c>
      <c r="D212" s="10" t="s">
        <v>233</v>
      </c>
      <c r="E212" s="10" t="s">
        <v>148</v>
      </c>
      <c r="F212" s="14"/>
      <c r="G212" s="15">
        <f>G213</f>
        <v>0</v>
      </c>
      <c r="H212" s="15">
        <f t="shared" ref="H212:H213" si="87">H213</f>
        <v>0</v>
      </c>
      <c r="I212" s="15">
        <f>I213</f>
        <v>0</v>
      </c>
    </row>
    <row r="213" spans="1:9" x14ac:dyDescent="0.2">
      <c r="A213" s="1"/>
      <c r="B213" s="18" t="s">
        <v>65</v>
      </c>
      <c r="C213" s="10" t="s">
        <v>38</v>
      </c>
      <c r="D213" s="10" t="s">
        <v>233</v>
      </c>
      <c r="E213" s="10" t="s">
        <v>148</v>
      </c>
      <c r="F213" s="14">
        <v>500</v>
      </c>
      <c r="G213" s="15">
        <f>G214</f>
        <v>0</v>
      </c>
      <c r="H213" s="15">
        <f t="shared" si="87"/>
        <v>0</v>
      </c>
      <c r="I213" s="15">
        <f>I214</f>
        <v>0</v>
      </c>
    </row>
    <row r="214" spans="1:9" x14ac:dyDescent="0.2">
      <c r="A214" s="1"/>
      <c r="B214" s="18" t="s">
        <v>66</v>
      </c>
      <c r="C214" s="10" t="s">
        <v>38</v>
      </c>
      <c r="D214" s="10" t="s">
        <v>233</v>
      </c>
      <c r="E214" s="10" t="s">
        <v>148</v>
      </c>
      <c r="F214" s="14">
        <v>540</v>
      </c>
      <c r="G214" s="15"/>
      <c r="H214" s="15"/>
      <c r="I214" s="15"/>
    </row>
    <row r="215" spans="1:9" ht="60" x14ac:dyDescent="0.2">
      <c r="A215" s="1"/>
      <c r="B215" s="17" t="s">
        <v>149</v>
      </c>
      <c r="C215" s="10" t="s">
        <v>38</v>
      </c>
      <c r="D215" s="10" t="s">
        <v>233</v>
      </c>
      <c r="E215" s="10" t="s">
        <v>147</v>
      </c>
      <c r="F215" s="14"/>
      <c r="G215" s="15">
        <f>G216</f>
        <v>0</v>
      </c>
      <c r="H215" s="15">
        <f t="shared" ref="H215:H216" si="88">H216</f>
        <v>0</v>
      </c>
      <c r="I215" s="15">
        <f>I216</f>
        <v>0</v>
      </c>
    </row>
    <row r="216" spans="1:9" x14ac:dyDescent="0.2">
      <c r="A216" s="1"/>
      <c r="B216" s="18" t="s">
        <v>65</v>
      </c>
      <c r="C216" s="10" t="s">
        <v>38</v>
      </c>
      <c r="D216" s="10" t="s">
        <v>233</v>
      </c>
      <c r="E216" s="10" t="s">
        <v>147</v>
      </c>
      <c r="F216" s="14">
        <v>500</v>
      </c>
      <c r="G216" s="15">
        <f>G217</f>
        <v>0</v>
      </c>
      <c r="H216" s="15">
        <f t="shared" si="88"/>
        <v>0</v>
      </c>
      <c r="I216" s="15">
        <f>I217</f>
        <v>0</v>
      </c>
    </row>
    <row r="217" spans="1:9" x14ac:dyDescent="0.2">
      <c r="A217" s="1"/>
      <c r="B217" s="18" t="s">
        <v>66</v>
      </c>
      <c r="C217" s="10" t="s">
        <v>38</v>
      </c>
      <c r="D217" s="10" t="s">
        <v>233</v>
      </c>
      <c r="E217" s="10" t="s">
        <v>147</v>
      </c>
      <c r="F217" s="14">
        <v>540</v>
      </c>
      <c r="G217" s="15"/>
      <c r="H217" s="15"/>
      <c r="I217" s="15"/>
    </row>
    <row r="218" spans="1:9" ht="36" x14ac:dyDescent="0.2">
      <c r="A218" s="1"/>
      <c r="B218" s="17" t="s">
        <v>293</v>
      </c>
      <c r="C218" s="10" t="s">
        <v>38</v>
      </c>
      <c r="D218" s="10" t="s">
        <v>233</v>
      </c>
      <c r="E218" s="10" t="s">
        <v>291</v>
      </c>
      <c r="F218" s="14"/>
      <c r="G218" s="15">
        <f>G219+G221</f>
        <v>0</v>
      </c>
      <c r="H218" s="15">
        <f>H221</f>
        <v>0</v>
      </c>
      <c r="I218" s="15">
        <f>I221</f>
        <v>0</v>
      </c>
    </row>
    <row r="219" spans="1:9" ht="24" x14ac:dyDescent="0.2">
      <c r="A219" s="1"/>
      <c r="B219" s="18" t="s">
        <v>103</v>
      </c>
      <c r="C219" s="10" t="s">
        <v>38</v>
      </c>
      <c r="D219" s="10" t="s">
        <v>233</v>
      </c>
      <c r="E219" s="10" t="s">
        <v>291</v>
      </c>
      <c r="F219" s="14" t="s">
        <v>16</v>
      </c>
      <c r="G219" s="15">
        <f>G220</f>
        <v>0</v>
      </c>
      <c r="H219" s="15">
        <f t="shared" ref="H219" si="89">H220</f>
        <v>0</v>
      </c>
      <c r="I219" s="15">
        <f>I220</f>
        <v>0</v>
      </c>
    </row>
    <row r="220" spans="1:9" ht="24" x14ac:dyDescent="0.2">
      <c r="A220" s="1"/>
      <c r="B220" s="18" t="s">
        <v>17</v>
      </c>
      <c r="C220" s="10" t="s">
        <v>38</v>
      </c>
      <c r="D220" s="10" t="s">
        <v>233</v>
      </c>
      <c r="E220" s="10" t="s">
        <v>291</v>
      </c>
      <c r="F220" s="14" t="s">
        <v>18</v>
      </c>
      <c r="G220" s="15">
        <v>0</v>
      </c>
      <c r="H220" s="15"/>
      <c r="I220" s="15">
        <f>G220+H220</f>
        <v>0</v>
      </c>
    </row>
    <row r="221" spans="1:9" x14ac:dyDescent="0.2">
      <c r="A221" s="1"/>
      <c r="B221" s="18" t="s">
        <v>65</v>
      </c>
      <c r="C221" s="10" t="s">
        <v>38</v>
      </c>
      <c r="D221" s="10" t="s">
        <v>233</v>
      </c>
      <c r="E221" s="10" t="s">
        <v>291</v>
      </c>
      <c r="F221" s="14">
        <v>500</v>
      </c>
      <c r="G221" s="15">
        <f>G222</f>
        <v>0</v>
      </c>
      <c r="H221" s="15">
        <f t="shared" ref="H221" si="90">H222</f>
        <v>0</v>
      </c>
      <c r="I221" s="15">
        <f>I222</f>
        <v>0</v>
      </c>
    </row>
    <row r="222" spans="1:9" x14ac:dyDescent="0.2">
      <c r="A222" s="1"/>
      <c r="B222" s="18" t="s">
        <v>66</v>
      </c>
      <c r="C222" s="10" t="s">
        <v>38</v>
      </c>
      <c r="D222" s="10" t="s">
        <v>233</v>
      </c>
      <c r="E222" s="10" t="s">
        <v>291</v>
      </c>
      <c r="F222" s="14">
        <v>540</v>
      </c>
      <c r="G222" s="15"/>
      <c r="H222" s="15"/>
      <c r="I222" s="15"/>
    </row>
    <row r="223" spans="1:9" ht="36" x14ac:dyDescent="0.2">
      <c r="A223" s="1"/>
      <c r="B223" s="17" t="s">
        <v>294</v>
      </c>
      <c r="C223" s="10" t="s">
        <v>38</v>
      </c>
      <c r="D223" s="10" t="s">
        <v>233</v>
      </c>
      <c r="E223" s="10" t="s">
        <v>292</v>
      </c>
      <c r="F223" s="14"/>
      <c r="G223" s="15">
        <f>G224</f>
        <v>0</v>
      </c>
      <c r="H223" s="15">
        <f t="shared" ref="H223:H224" si="91">H224</f>
        <v>0</v>
      </c>
      <c r="I223" s="15">
        <f>I224</f>
        <v>0</v>
      </c>
    </row>
    <row r="224" spans="1:9" x14ac:dyDescent="0.2">
      <c r="A224" s="1"/>
      <c r="B224" s="18" t="s">
        <v>65</v>
      </c>
      <c r="C224" s="10" t="s">
        <v>38</v>
      </c>
      <c r="D224" s="10" t="s">
        <v>233</v>
      </c>
      <c r="E224" s="10" t="s">
        <v>292</v>
      </c>
      <c r="F224" s="14">
        <v>500</v>
      </c>
      <c r="G224" s="15">
        <f>G225</f>
        <v>0</v>
      </c>
      <c r="H224" s="15">
        <f t="shared" si="91"/>
        <v>0</v>
      </c>
      <c r="I224" s="15">
        <f>I225</f>
        <v>0</v>
      </c>
    </row>
    <row r="225" spans="1:9" x14ac:dyDescent="0.2">
      <c r="A225" s="1"/>
      <c r="B225" s="18" t="s">
        <v>66</v>
      </c>
      <c r="C225" s="10" t="s">
        <v>38</v>
      </c>
      <c r="D225" s="10" t="s">
        <v>233</v>
      </c>
      <c r="E225" s="10" t="s">
        <v>292</v>
      </c>
      <c r="F225" s="14">
        <v>540</v>
      </c>
      <c r="G225" s="15">
        <v>0</v>
      </c>
      <c r="H225" s="15"/>
      <c r="I225" s="15"/>
    </row>
    <row r="226" spans="1:9" x14ac:dyDescent="0.2">
      <c r="A226" s="1"/>
      <c r="B226" s="20" t="s">
        <v>50</v>
      </c>
      <c r="C226" s="10" t="s">
        <v>51</v>
      </c>
      <c r="D226" s="10" t="s">
        <v>31</v>
      </c>
      <c r="E226" s="10"/>
      <c r="F226" s="14"/>
      <c r="G226" s="15">
        <f>G227+G242+G289+G336</f>
        <v>51418.900000000009</v>
      </c>
      <c r="H226" s="15">
        <f t="shared" ref="H226:I226" si="92">H227+H242+H289+H336</f>
        <v>8789.8999999999978</v>
      </c>
      <c r="I226" s="15">
        <f t="shared" si="92"/>
        <v>60208.800000000003</v>
      </c>
    </row>
    <row r="227" spans="1:9" x14ac:dyDescent="0.2">
      <c r="A227" s="1"/>
      <c r="B227" s="20" t="s">
        <v>52</v>
      </c>
      <c r="C227" s="10" t="s">
        <v>51</v>
      </c>
      <c r="D227" s="10" t="s">
        <v>40</v>
      </c>
      <c r="E227" s="10"/>
      <c r="F227" s="14"/>
      <c r="G227" s="15">
        <f>G228+G233</f>
        <v>805</v>
      </c>
      <c r="H227" s="15">
        <f>H228+H233</f>
        <v>162.19999999999999</v>
      </c>
      <c r="I227" s="15">
        <f>I228+I233</f>
        <v>967.2</v>
      </c>
    </row>
    <row r="228" spans="1:9" ht="24" x14ac:dyDescent="0.2">
      <c r="A228" s="1"/>
      <c r="B228" s="18" t="s">
        <v>232</v>
      </c>
      <c r="C228" s="10" t="s">
        <v>51</v>
      </c>
      <c r="D228" s="10" t="s">
        <v>40</v>
      </c>
      <c r="E228" s="10" t="s">
        <v>184</v>
      </c>
      <c r="F228" s="14"/>
      <c r="G228" s="15">
        <f>G229</f>
        <v>380</v>
      </c>
      <c r="H228" s="15">
        <f>H229</f>
        <v>-24</v>
      </c>
      <c r="I228" s="15">
        <f>I229</f>
        <v>356</v>
      </c>
    </row>
    <row r="229" spans="1:9" ht="24" x14ac:dyDescent="0.2">
      <c r="A229" s="1"/>
      <c r="B229" s="18" t="s">
        <v>187</v>
      </c>
      <c r="C229" s="10" t="s">
        <v>51</v>
      </c>
      <c r="D229" s="10" t="s">
        <v>40</v>
      </c>
      <c r="E229" s="10" t="s">
        <v>185</v>
      </c>
      <c r="F229" s="14"/>
      <c r="G229" s="15">
        <f>G230</f>
        <v>380</v>
      </c>
      <c r="H229" s="15">
        <f t="shared" ref="H229:H231" si="93">H230</f>
        <v>-24</v>
      </c>
      <c r="I229" s="15">
        <f>I230</f>
        <v>356</v>
      </c>
    </row>
    <row r="230" spans="1:9" ht="24" x14ac:dyDescent="0.2">
      <c r="A230" s="1"/>
      <c r="B230" s="18" t="s">
        <v>79</v>
      </c>
      <c r="C230" s="10" t="s">
        <v>51</v>
      </c>
      <c r="D230" s="10" t="s">
        <v>40</v>
      </c>
      <c r="E230" s="10" t="s">
        <v>186</v>
      </c>
      <c r="F230" s="14"/>
      <c r="G230" s="15">
        <f>G231</f>
        <v>380</v>
      </c>
      <c r="H230" s="15">
        <f t="shared" si="93"/>
        <v>-24</v>
      </c>
      <c r="I230" s="15">
        <f>I231</f>
        <v>356</v>
      </c>
    </row>
    <row r="231" spans="1:9" ht="24" x14ac:dyDescent="0.2">
      <c r="A231" s="1"/>
      <c r="B231" s="18" t="s">
        <v>103</v>
      </c>
      <c r="C231" s="10" t="s">
        <v>51</v>
      </c>
      <c r="D231" s="10" t="s">
        <v>40</v>
      </c>
      <c r="E231" s="10" t="s">
        <v>186</v>
      </c>
      <c r="F231" s="14">
        <v>200</v>
      </c>
      <c r="G231" s="15">
        <f>G232</f>
        <v>380</v>
      </c>
      <c r="H231" s="15">
        <f t="shared" si="93"/>
        <v>-24</v>
      </c>
      <c r="I231" s="15">
        <f>I232</f>
        <v>356</v>
      </c>
    </row>
    <row r="232" spans="1:9" ht="24" x14ac:dyDescent="0.2">
      <c r="A232" s="1"/>
      <c r="B232" s="18" t="s">
        <v>17</v>
      </c>
      <c r="C232" s="10" t="s">
        <v>51</v>
      </c>
      <c r="D232" s="10" t="s">
        <v>40</v>
      </c>
      <c r="E232" s="10" t="s">
        <v>186</v>
      </c>
      <c r="F232" s="14">
        <v>240</v>
      </c>
      <c r="G232" s="15">
        <v>380</v>
      </c>
      <c r="H232" s="15">
        <v>-24</v>
      </c>
      <c r="I232" s="15">
        <f>G232+H232</f>
        <v>356</v>
      </c>
    </row>
    <row r="233" spans="1:9" ht="24" x14ac:dyDescent="0.2">
      <c r="A233" s="1"/>
      <c r="B233" s="17" t="s">
        <v>123</v>
      </c>
      <c r="C233" s="10" t="s">
        <v>51</v>
      </c>
      <c r="D233" s="10" t="s">
        <v>40</v>
      </c>
      <c r="E233" s="10" t="s">
        <v>188</v>
      </c>
      <c r="F233" s="15"/>
      <c r="G233" s="15">
        <f>G234</f>
        <v>425</v>
      </c>
      <c r="H233" s="15">
        <f t="shared" ref="H233:H234" si="94">H234</f>
        <v>186.2</v>
      </c>
      <c r="I233" s="15">
        <f>I234</f>
        <v>611.20000000000005</v>
      </c>
    </row>
    <row r="234" spans="1:9" ht="24" x14ac:dyDescent="0.2">
      <c r="A234" s="1"/>
      <c r="B234" s="17" t="s">
        <v>71</v>
      </c>
      <c r="C234" s="10" t="s">
        <v>51</v>
      </c>
      <c r="D234" s="10" t="s">
        <v>40</v>
      </c>
      <c r="E234" s="10" t="s">
        <v>189</v>
      </c>
      <c r="F234" s="15"/>
      <c r="G234" s="15">
        <f>G235</f>
        <v>425</v>
      </c>
      <c r="H234" s="15">
        <f t="shared" si="94"/>
        <v>186.2</v>
      </c>
      <c r="I234" s="15">
        <f>I235</f>
        <v>611.20000000000005</v>
      </c>
    </row>
    <row r="235" spans="1:9" ht="24" x14ac:dyDescent="0.2">
      <c r="A235" s="1"/>
      <c r="B235" s="17" t="s">
        <v>92</v>
      </c>
      <c r="C235" s="10" t="s">
        <v>51</v>
      </c>
      <c r="D235" s="10" t="s">
        <v>40</v>
      </c>
      <c r="E235" s="10" t="s">
        <v>190</v>
      </c>
      <c r="F235" s="15"/>
      <c r="G235" s="15">
        <f>G236+G239</f>
        <v>425</v>
      </c>
      <c r="H235" s="15">
        <f t="shared" ref="H235" si="95">H236+H239</f>
        <v>186.2</v>
      </c>
      <c r="I235" s="15">
        <f>I236+I239</f>
        <v>611.20000000000005</v>
      </c>
    </row>
    <row r="236" spans="1:9" s="2" customFormat="1" ht="24" x14ac:dyDescent="0.2">
      <c r="A236" s="1"/>
      <c r="B236" s="46" t="s">
        <v>93</v>
      </c>
      <c r="C236" s="38" t="s">
        <v>51</v>
      </c>
      <c r="D236" s="38" t="s">
        <v>40</v>
      </c>
      <c r="E236" s="38" t="s">
        <v>191</v>
      </c>
      <c r="F236" s="40"/>
      <c r="G236" s="40">
        <f>G237</f>
        <v>0</v>
      </c>
      <c r="H236" s="40">
        <f t="shared" ref="H236:H237" si="96">H237</f>
        <v>0</v>
      </c>
      <c r="I236" s="40">
        <f>I237</f>
        <v>0</v>
      </c>
    </row>
    <row r="237" spans="1:9" s="2" customFormat="1" ht="24" x14ac:dyDescent="0.2">
      <c r="A237" s="1"/>
      <c r="B237" s="17" t="s">
        <v>111</v>
      </c>
      <c r="C237" s="10" t="s">
        <v>51</v>
      </c>
      <c r="D237" s="10" t="s">
        <v>40</v>
      </c>
      <c r="E237" s="38" t="s">
        <v>191</v>
      </c>
      <c r="F237" s="14">
        <v>600</v>
      </c>
      <c r="G237" s="15">
        <f>G238</f>
        <v>0</v>
      </c>
      <c r="H237" s="15">
        <f t="shared" si="96"/>
        <v>0</v>
      </c>
      <c r="I237" s="15">
        <f>I238</f>
        <v>0</v>
      </c>
    </row>
    <row r="238" spans="1:9" s="2" customFormat="1" ht="36" x14ac:dyDescent="0.2">
      <c r="A238" s="1"/>
      <c r="B238" s="30" t="s">
        <v>274</v>
      </c>
      <c r="C238" s="32" t="s">
        <v>51</v>
      </c>
      <c r="D238" s="32" t="s">
        <v>40</v>
      </c>
      <c r="E238" s="38" t="s">
        <v>191</v>
      </c>
      <c r="F238" s="33">
        <v>630</v>
      </c>
      <c r="G238" s="34">
        <v>0</v>
      </c>
      <c r="H238" s="34"/>
      <c r="I238" s="34">
        <v>0</v>
      </c>
    </row>
    <row r="239" spans="1:9" ht="24" x14ac:dyDescent="0.2">
      <c r="A239" s="1"/>
      <c r="B239" s="17" t="s">
        <v>79</v>
      </c>
      <c r="C239" s="10" t="s">
        <v>51</v>
      </c>
      <c r="D239" s="10" t="s">
        <v>40</v>
      </c>
      <c r="E239" s="10" t="s">
        <v>192</v>
      </c>
      <c r="F239" s="14"/>
      <c r="G239" s="15">
        <f>G240</f>
        <v>425</v>
      </c>
      <c r="H239" s="15">
        <f t="shared" ref="H239:H240" si="97">H240</f>
        <v>186.2</v>
      </c>
      <c r="I239" s="15">
        <f>I240</f>
        <v>611.20000000000005</v>
      </c>
    </row>
    <row r="240" spans="1:9" ht="24" x14ac:dyDescent="0.2">
      <c r="A240" s="1"/>
      <c r="B240" s="18" t="s">
        <v>103</v>
      </c>
      <c r="C240" s="10" t="s">
        <v>51</v>
      </c>
      <c r="D240" s="10" t="s">
        <v>40</v>
      </c>
      <c r="E240" s="10" t="s">
        <v>192</v>
      </c>
      <c r="F240" s="14">
        <v>200</v>
      </c>
      <c r="G240" s="15">
        <f>G241</f>
        <v>425</v>
      </c>
      <c r="H240" s="15">
        <f t="shared" si="97"/>
        <v>186.2</v>
      </c>
      <c r="I240" s="15">
        <f>I241</f>
        <v>611.20000000000005</v>
      </c>
    </row>
    <row r="241" spans="1:9" ht="24" x14ac:dyDescent="0.2">
      <c r="A241" s="1"/>
      <c r="B241" s="18" t="s">
        <v>17</v>
      </c>
      <c r="C241" s="10" t="s">
        <v>51</v>
      </c>
      <c r="D241" s="10" t="s">
        <v>40</v>
      </c>
      <c r="E241" s="10" t="s">
        <v>192</v>
      </c>
      <c r="F241" s="14">
        <v>240</v>
      </c>
      <c r="G241" s="15">
        <v>425</v>
      </c>
      <c r="H241" s="15">
        <v>186.2</v>
      </c>
      <c r="I241" s="15">
        <f>G241+H241</f>
        <v>611.20000000000005</v>
      </c>
    </row>
    <row r="242" spans="1:9" x14ac:dyDescent="0.2">
      <c r="A242" s="1"/>
      <c r="B242" s="20" t="s">
        <v>54</v>
      </c>
      <c r="C242" s="10" t="s">
        <v>51</v>
      </c>
      <c r="D242" s="10" t="s">
        <v>55</v>
      </c>
      <c r="E242" s="10"/>
      <c r="F242" s="14"/>
      <c r="G242" s="15">
        <f>G243</f>
        <v>15427.800000000001</v>
      </c>
      <c r="H242" s="15">
        <f t="shared" ref="H242:H244" si="98">H243</f>
        <v>5641.4999999999991</v>
      </c>
      <c r="I242" s="15">
        <f>I243</f>
        <v>21069.300000000003</v>
      </c>
    </row>
    <row r="243" spans="1:9" ht="24" x14ac:dyDescent="0.2">
      <c r="A243" s="1"/>
      <c r="B243" s="17" t="s">
        <v>123</v>
      </c>
      <c r="C243" s="10" t="s">
        <v>51</v>
      </c>
      <c r="D243" s="10" t="s">
        <v>55</v>
      </c>
      <c r="E243" s="10" t="s">
        <v>188</v>
      </c>
      <c r="F243" s="14"/>
      <c r="G243" s="15">
        <f>G244</f>
        <v>15427.800000000001</v>
      </c>
      <c r="H243" s="15">
        <f t="shared" si="98"/>
        <v>5641.4999999999991</v>
      </c>
      <c r="I243" s="15">
        <f>I244</f>
        <v>21069.300000000003</v>
      </c>
    </row>
    <row r="244" spans="1:9" s="2" customFormat="1" ht="24" x14ac:dyDescent="0.2">
      <c r="A244" s="1"/>
      <c r="B244" s="46" t="s">
        <v>53</v>
      </c>
      <c r="C244" s="38" t="s">
        <v>51</v>
      </c>
      <c r="D244" s="38" t="s">
        <v>55</v>
      </c>
      <c r="E244" s="38" t="s">
        <v>193</v>
      </c>
      <c r="F244" s="39"/>
      <c r="G244" s="40">
        <f>G245</f>
        <v>15427.800000000001</v>
      </c>
      <c r="H244" s="40">
        <f t="shared" si="98"/>
        <v>5641.4999999999991</v>
      </c>
      <c r="I244" s="40">
        <f>I245</f>
        <v>21069.300000000003</v>
      </c>
    </row>
    <row r="245" spans="1:9" s="2" customFormat="1" ht="25.5" customHeight="1" x14ac:dyDescent="0.2">
      <c r="A245" s="1"/>
      <c r="B245" s="17" t="s">
        <v>280</v>
      </c>
      <c r="C245" s="10" t="s">
        <v>51</v>
      </c>
      <c r="D245" s="10" t="s">
        <v>55</v>
      </c>
      <c r="E245" s="10" t="s">
        <v>194</v>
      </c>
      <c r="F245" s="14"/>
      <c r="G245" s="15">
        <f>G246+G251+G256+G261+G284+G271+G266+G276+G279</f>
        <v>15427.800000000001</v>
      </c>
      <c r="H245" s="15">
        <f t="shared" ref="H245:I245" si="99">H246+H251+H256+H261+H284+H271+H266+H276+H279</f>
        <v>5641.4999999999991</v>
      </c>
      <c r="I245" s="15">
        <f t="shared" si="99"/>
        <v>21069.300000000003</v>
      </c>
    </row>
    <row r="246" spans="1:9" ht="49.5" customHeight="1" x14ac:dyDescent="0.2">
      <c r="A246" s="1"/>
      <c r="B246" s="18" t="s">
        <v>325</v>
      </c>
      <c r="C246" s="10" t="s">
        <v>51</v>
      </c>
      <c r="D246" s="10" t="s">
        <v>55</v>
      </c>
      <c r="E246" s="10" t="s">
        <v>323</v>
      </c>
      <c r="F246" s="14"/>
      <c r="G246" s="15">
        <f>G247+G249</f>
        <v>2559</v>
      </c>
      <c r="H246" s="15">
        <f t="shared" ref="H246:I246" si="100">H247+H249</f>
        <v>-2559</v>
      </c>
      <c r="I246" s="15">
        <f t="shared" si="100"/>
        <v>0</v>
      </c>
    </row>
    <row r="247" spans="1:9" s="2" customFormat="1" ht="25.5" customHeight="1" x14ac:dyDescent="0.2">
      <c r="A247" s="1"/>
      <c r="B247" s="18" t="s">
        <v>103</v>
      </c>
      <c r="C247" s="38" t="s">
        <v>51</v>
      </c>
      <c r="D247" s="38" t="s">
        <v>55</v>
      </c>
      <c r="E247" s="10" t="s">
        <v>323</v>
      </c>
      <c r="F247" s="14">
        <v>200</v>
      </c>
      <c r="G247" s="40">
        <f>G248</f>
        <v>2559</v>
      </c>
      <c r="H247" s="40">
        <f t="shared" ref="H247" si="101">H248</f>
        <v>-2559</v>
      </c>
      <c r="I247" s="40">
        <f>I248</f>
        <v>0</v>
      </c>
    </row>
    <row r="248" spans="1:9" s="2" customFormat="1" ht="25.5" customHeight="1" x14ac:dyDescent="0.2">
      <c r="A248" s="1"/>
      <c r="B248" s="30" t="s">
        <v>17</v>
      </c>
      <c r="C248" s="38" t="s">
        <v>51</v>
      </c>
      <c r="D248" s="38" t="s">
        <v>55</v>
      </c>
      <c r="E248" s="10" t="s">
        <v>323</v>
      </c>
      <c r="F248" s="33">
        <v>240</v>
      </c>
      <c r="G248" s="40">
        <v>2559</v>
      </c>
      <c r="H248" s="40">
        <v>-2559</v>
      </c>
      <c r="I248" s="40">
        <f>G248+H248</f>
        <v>0</v>
      </c>
    </row>
    <row r="249" spans="1:9" x14ac:dyDescent="0.2">
      <c r="A249" s="1"/>
      <c r="B249" s="17" t="s">
        <v>65</v>
      </c>
      <c r="C249" s="10" t="s">
        <v>51</v>
      </c>
      <c r="D249" s="10" t="s">
        <v>55</v>
      </c>
      <c r="E249" s="10" t="s">
        <v>323</v>
      </c>
      <c r="F249" s="14">
        <v>500</v>
      </c>
      <c r="G249" s="15">
        <f>G250</f>
        <v>0</v>
      </c>
      <c r="H249" s="15">
        <f t="shared" ref="H249" si="102">H250</f>
        <v>0</v>
      </c>
      <c r="I249" s="15">
        <f>I250</f>
        <v>0</v>
      </c>
    </row>
    <row r="250" spans="1:9" x14ac:dyDescent="0.2">
      <c r="A250" s="1"/>
      <c r="B250" s="18" t="s">
        <v>66</v>
      </c>
      <c r="C250" s="10" t="s">
        <v>51</v>
      </c>
      <c r="D250" s="10" t="s">
        <v>55</v>
      </c>
      <c r="E250" s="10" t="s">
        <v>323</v>
      </c>
      <c r="F250" s="14">
        <v>540</v>
      </c>
      <c r="G250" s="15"/>
      <c r="H250" s="15"/>
      <c r="I250" s="15">
        <f>G250+H250</f>
        <v>0</v>
      </c>
    </row>
    <row r="251" spans="1:9" ht="48" x14ac:dyDescent="0.2">
      <c r="A251" s="1"/>
      <c r="B251" s="18" t="s">
        <v>326</v>
      </c>
      <c r="C251" s="10" t="s">
        <v>51</v>
      </c>
      <c r="D251" s="10" t="s">
        <v>55</v>
      </c>
      <c r="E251" s="10" t="s">
        <v>324</v>
      </c>
      <c r="F251" s="14"/>
      <c r="G251" s="15">
        <f>G252+G254</f>
        <v>0</v>
      </c>
      <c r="H251" s="15">
        <f t="shared" ref="H251:I251" si="103">H252+H254</f>
        <v>0</v>
      </c>
      <c r="I251" s="15">
        <f t="shared" si="103"/>
        <v>0</v>
      </c>
    </row>
    <row r="252" spans="1:9" s="2" customFormat="1" ht="25.5" customHeight="1" x14ac:dyDescent="0.2">
      <c r="A252" s="1"/>
      <c r="B252" s="18" t="s">
        <v>103</v>
      </c>
      <c r="C252" s="38" t="s">
        <v>51</v>
      </c>
      <c r="D252" s="38" t="s">
        <v>55</v>
      </c>
      <c r="E252" s="10" t="s">
        <v>324</v>
      </c>
      <c r="F252" s="14">
        <v>200</v>
      </c>
      <c r="G252" s="40">
        <f>G253</f>
        <v>0</v>
      </c>
      <c r="H252" s="40">
        <f t="shared" ref="H252" si="104">H253</f>
        <v>0</v>
      </c>
      <c r="I252" s="40">
        <f>I253</f>
        <v>0</v>
      </c>
    </row>
    <row r="253" spans="1:9" s="2" customFormat="1" ht="25.5" customHeight="1" x14ac:dyDescent="0.2">
      <c r="A253" s="1"/>
      <c r="B253" s="30" t="s">
        <v>17</v>
      </c>
      <c r="C253" s="38" t="s">
        <v>51</v>
      </c>
      <c r="D253" s="38" t="s">
        <v>55</v>
      </c>
      <c r="E253" s="10" t="s">
        <v>324</v>
      </c>
      <c r="F253" s="33">
        <v>240</v>
      </c>
      <c r="G253" s="40">
        <v>0</v>
      </c>
      <c r="H253" s="40"/>
      <c r="I253" s="40">
        <f>G253+H253</f>
        <v>0</v>
      </c>
    </row>
    <row r="254" spans="1:9" x14ac:dyDescent="0.2">
      <c r="A254" s="1"/>
      <c r="B254" s="17" t="s">
        <v>65</v>
      </c>
      <c r="C254" s="10" t="s">
        <v>51</v>
      </c>
      <c r="D254" s="10" t="s">
        <v>55</v>
      </c>
      <c r="E254" s="10" t="s">
        <v>324</v>
      </c>
      <c r="F254" s="14">
        <v>500</v>
      </c>
      <c r="G254" s="15">
        <f>G255</f>
        <v>0</v>
      </c>
      <c r="H254" s="15">
        <f t="shared" ref="H254" si="105">H255</f>
        <v>0</v>
      </c>
      <c r="I254" s="15">
        <f>I255</f>
        <v>0</v>
      </c>
    </row>
    <row r="255" spans="1:9" x14ac:dyDescent="0.2">
      <c r="A255" s="1"/>
      <c r="B255" s="18" t="s">
        <v>66</v>
      </c>
      <c r="C255" s="10" t="s">
        <v>51</v>
      </c>
      <c r="D255" s="10" t="s">
        <v>55</v>
      </c>
      <c r="E255" s="10" t="s">
        <v>324</v>
      </c>
      <c r="F255" s="14">
        <v>540</v>
      </c>
      <c r="G255" s="15"/>
      <c r="H255" s="15"/>
      <c r="I255" s="15">
        <f>G255+H255</f>
        <v>0</v>
      </c>
    </row>
    <row r="256" spans="1:9" ht="49.5" customHeight="1" x14ac:dyDescent="0.2">
      <c r="A256" s="1"/>
      <c r="B256" s="18" t="s">
        <v>329</v>
      </c>
      <c r="C256" s="10" t="s">
        <v>51</v>
      </c>
      <c r="D256" s="10" t="s">
        <v>55</v>
      </c>
      <c r="E256" s="10" t="s">
        <v>327</v>
      </c>
      <c r="F256" s="14"/>
      <c r="G256" s="15">
        <f>G257+G259</f>
        <v>3838.6000000000004</v>
      </c>
      <c r="H256" s="15">
        <f t="shared" ref="H256:I256" si="106">H257+H259</f>
        <v>-3838.6000000000004</v>
      </c>
      <c r="I256" s="15">
        <f t="shared" si="106"/>
        <v>0</v>
      </c>
    </row>
    <row r="257" spans="1:9" s="2" customFormat="1" ht="25.5" customHeight="1" x14ac:dyDescent="0.2">
      <c r="A257" s="1"/>
      <c r="B257" s="18" t="s">
        <v>103</v>
      </c>
      <c r="C257" s="38" t="s">
        <v>51</v>
      </c>
      <c r="D257" s="38" t="s">
        <v>55</v>
      </c>
      <c r="E257" s="10" t="s">
        <v>327</v>
      </c>
      <c r="F257" s="14">
        <v>200</v>
      </c>
      <c r="G257" s="40">
        <f>G258</f>
        <v>89.8</v>
      </c>
      <c r="H257" s="40">
        <f t="shared" ref="H257" si="107">H258</f>
        <v>-89.8</v>
      </c>
      <c r="I257" s="40">
        <f>I258</f>
        <v>0</v>
      </c>
    </row>
    <row r="258" spans="1:9" s="2" customFormat="1" ht="25.5" customHeight="1" x14ac:dyDescent="0.2">
      <c r="A258" s="1"/>
      <c r="B258" s="30" t="s">
        <v>17</v>
      </c>
      <c r="C258" s="38" t="s">
        <v>51</v>
      </c>
      <c r="D258" s="38" t="s">
        <v>55</v>
      </c>
      <c r="E258" s="10" t="s">
        <v>327</v>
      </c>
      <c r="F258" s="33">
        <v>240</v>
      </c>
      <c r="G258" s="40">
        <v>89.8</v>
      </c>
      <c r="H258" s="40">
        <v>-89.8</v>
      </c>
      <c r="I258" s="40">
        <f>G258+H258</f>
        <v>0</v>
      </c>
    </row>
    <row r="259" spans="1:9" x14ac:dyDescent="0.2">
      <c r="A259" s="1"/>
      <c r="B259" s="17" t="s">
        <v>65</v>
      </c>
      <c r="C259" s="10" t="s">
        <v>51</v>
      </c>
      <c r="D259" s="10" t="s">
        <v>55</v>
      </c>
      <c r="E259" s="10" t="s">
        <v>327</v>
      </c>
      <c r="F259" s="14">
        <v>500</v>
      </c>
      <c r="G259" s="15">
        <f>G260</f>
        <v>3748.8</v>
      </c>
      <c r="H259" s="15">
        <f t="shared" ref="H259" si="108">H260</f>
        <v>-3748.8</v>
      </c>
      <c r="I259" s="15">
        <f>I260</f>
        <v>0</v>
      </c>
    </row>
    <row r="260" spans="1:9" x14ac:dyDescent="0.2">
      <c r="A260" s="1"/>
      <c r="B260" s="18" t="s">
        <v>66</v>
      </c>
      <c r="C260" s="10" t="s">
        <v>51</v>
      </c>
      <c r="D260" s="10" t="s">
        <v>55</v>
      </c>
      <c r="E260" s="10" t="s">
        <v>327</v>
      </c>
      <c r="F260" s="14">
        <v>540</v>
      </c>
      <c r="G260" s="15">
        <v>3748.8</v>
      </c>
      <c r="H260" s="15">
        <v>-3748.8</v>
      </c>
      <c r="I260" s="15">
        <f>G260+H260</f>
        <v>0</v>
      </c>
    </row>
    <row r="261" spans="1:9" ht="36" x14ac:dyDescent="0.2">
      <c r="A261" s="1"/>
      <c r="B261" s="18" t="s">
        <v>330</v>
      </c>
      <c r="C261" s="10" t="s">
        <v>51</v>
      </c>
      <c r="D261" s="10" t="s">
        <v>55</v>
      </c>
      <c r="E261" s="10" t="s">
        <v>328</v>
      </c>
      <c r="F261" s="14"/>
      <c r="G261" s="15">
        <f>G262+G264</f>
        <v>1093</v>
      </c>
      <c r="H261" s="15">
        <f t="shared" ref="H261:I261" si="109">H262+H264</f>
        <v>-1093</v>
      </c>
      <c r="I261" s="15">
        <f t="shared" si="109"/>
        <v>0</v>
      </c>
    </row>
    <row r="262" spans="1:9" s="2" customFormat="1" ht="25.5" customHeight="1" x14ac:dyDescent="0.2">
      <c r="A262" s="1"/>
      <c r="B262" s="18" t="s">
        <v>103</v>
      </c>
      <c r="C262" s="38" t="s">
        <v>51</v>
      </c>
      <c r="D262" s="38" t="s">
        <v>55</v>
      </c>
      <c r="E262" s="10" t="s">
        <v>328</v>
      </c>
      <c r="F262" s="14">
        <v>200</v>
      </c>
      <c r="G262" s="40">
        <f>G263</f>
        <v>0</v>
      </c>
      <c r="H262" s="40">
        <f t="shared" ref="H262" si="110">H263</f>
        <v>0</v>
      </c>
      <c r="I262" s="40">
        <f>I263</f>
        <v>0</v>
      </c>
    </row>
    <row r="263" spans="1:9" s="2" customFormat="1" ht="25.5" customHeight="1" x14ac:dyDescent="0.2">
      <c r="A263" s="1"/>
      <c r="B263" s="30" t="s">
        <v>17</v>
      </c>
      <c r="C263" s="38" t="s">
        <v>51</v>
      </c>
      <c r="D263" s="38" t="s">
        <v>55</v>
      </c>
      <c r="E263" s="10" t="s">
        <v>328</v>
      </c>
      <c r="F263" s="33">
        <v>240</v>
      </c>
      <c r="G263" s="40">
        <v>0</v>
      </c>
      <c r="H263" s="40"/>
      <c r="I263" s="40">
        <f>G263+H263</f>
        <v>0</v>
      </c>
    </row>
    <row r="264" spans="1:9" x14ac:dyDescent="0.2">
      <c r="A264" s="1"/>
      <c r="B264" s="17" t="s">
        <v>65</v>
      </c>
      <c r="C264" s="10" t="s">
        <v>51</v>
      </c>
      <c r="D264" s="10" t="s">
        <v>55</v>
      </c>
      <c r="E264" s="10" t="s">
        <v>328</v>
      </c>
      <c r="F264" s="14">
        <v>500</v>
      </c>
      <c r="G264" s="15">
        <f>G265</f>
        <v>1093</v>
      </c>
      <c r="H264" s="15">
        <f t="shared" ref="H264" si="111">H265</f>
        <v>-1093</v>
      </c>
      <c r="I264" s="15">
        <f>I265</f>
        <v>0</v>
      </c>
    </row>
    <row r="265" spans="1:9" x14ac:dyDescent="0.2">
      <c r="A265" s="1"/>
      <c r="B265" s="18" t="s">
        <v>66</v>
      </c>
      <c r="C265" s="10" t="s">
        <v>51</v>
      </c>
      <c r="D265" s="10" t="s">
        <v>55</v>
      </c>
      <c r="E265" s="10" t="s">
        <v>328</v>
      </c>
      <c r="F265" s="14">
        <v>540</v>
      </c>
      <c r="G265" s="15">
        <v>1093</v>
      </c>
      <c r="H265" s="15">
        <v>-1093</v>
      </c>
      <c r="I265" s="15">
        <f>G265+H265</f>
        <v>0</v>
      </c>
    </row>
    <row r="266" spans="1:9" ht="49.5" customHeight="1" x14ac:dyDescent="0.2">
      <c r="A266" s="1"/>
      <c r="B266" s="18" t="s">
        <v>282</v>
      </c>
      <c r="C266" s="10" t="s">
        <v>51</v>
      </c>
      <c r="D266" s="10" t="s">
        <v>55</v>
      </c>
      <c r="E266" s="10" t="s">
        <v>195</v>
      </c>
      <c r="F266" s="14"/>
      <c r="G266" s="15">
        <f>G267+G269</f>
        <v>0</v>
      </c>
      <c r="H266" s="15">
        <f t="shared" ref="H266:I266" si="112">H267+H269</f>
        <v>5998</v>
      </c>
      <c r="I266" s="15">
        <f t="shared" si="112"/>
        <v>5998</v>
      </c>
    </row>
    <row r="267" spans="1:9" s="2" customFormat="1" ht="25.5" customHeight="1" x14ac:dyDescent="0.2">
      <c r="A267" s="1"/>
      <c r="B267" s="18" t="s">
        <v>103</v>
      </c>
      <c r="C267" s="38" t="s">
        <v>51</v>
      </c>
      <c r="D267" s="38" t="s">
        <v>55</v>
      </c>
      <c r="E267" s="10" t="s">
        <v>195</v>
      </c>
      <c r="F267" s="14">
        <v>200</v>
      </c>
      <c r="G267" s="40">
        <f>G268</f>
        <v>0</v>
      </c>
      <c r="H267" s="40">
        <f t="shared" ref="H267" si="113">H268</f>
        <v>0</v>
      </c>
      <c r="I267" s="40">
        <f>I268</f>
        <v>0</v>
      </c>
    </row>
    <row r="268" spans="1:9" s="2" customFormat="1" ht="25.5" customHeight="1" x14ac:dyDescent="0.2">
      <c r="A268" s="1"/>
      <c r="B268" s="30" t="s">
        <v>17</v>
      </c>
      <c r="C268" s="38" t="s">
        <v>51</v>
      </c>
      <c r="D268" s="38" t="s">
        <v>55</v>
      </c>
      <c r="E268" s="10" t="s">
        <v>195</v>
      </c>
      <c r="F268" s="33">
        <v>240</v>
      </c>
      <c r="G268" s="40">
        <v>0</v>
      </c>
      <c r="H268" s="40"/>
      <c r="I268" s="40">
        <f>G268+H268</f>
        <v>0</v>
      </c>
    </row>
    <row r="269" spans="1:9" x14ac:dyDescent="0.2">
      <c r="A269" s="1"/>
      <c r="B269" s="17" t="s">
        <v>65</v>
      </c>
      <c r="C269" s="10" t="s">
        <v>51</v>
      </c>
      <c r="D269" s="10" t="s">
        <v>55</v>
      </c>
      <c r="E269" s="10" t="s">
        <v>195</v>
      </c>
      <c r="F269" s="14">
        <v>500</v>
      </c>
      <c r="G269" s="15">
        <f>G270</f>
        <v>0</v>
      </c>
      <c r="H269" s="15">
        <f t="shared" ref="H269" si="114">H270</f>
        <v>5998</v>
      </c>
      <c r="I269" s="15">
        <f>I270</f>
        <v>5998</v>
      </c>
    </row>
    <row r="270" spans="1:9" x14ac:dyDescent="0.2">
      <c r="A270" s="1"/>
      <c r="B270" s="18" t="s">
        <v>66</v>
      </c>
      <c r="C270" s="10" t="s">
        <v>51</v>
      </c>
      <c r="D270" s="10" t="s">
        <v>55</v>
      </c>
      <c r="E270" s="10" t="s">
        <v>195</v>
      </c>
      <c r="F270" s="14">
        <v>540</v>
      </c>
      <c r="G270" s="15">
        <v>0</v>
      </c>
      <c r="H270" s="15">
        <v>5998</v>
      </c>
      <c r="I270" s="15">
        <f>G270+H270</f>
        <v>5998</v>
      </c>
    </row>
    <row r="271" spans="1:9" ht="60" x14ac:dyDescent="0.2">
      <c r="A271" s="1"/>
      <c r="B271" s="18" t="s">
        <v>281</v>
      </c>
      <c r="C271" s="10" t="s">
        <v>51</v>
      </c>
      <c r="D271" s="10" t="s">
        <v>55</v>
      </c>
      <c r="E271" s="10" t="s">
        <v>196</v>
      </c>
      <c r="F271" s="14"/>
      <c r="G271" s="15">
        <f>G272+G274</f>
        <v>0</v>
      </c>
      <c r="H271" s="15">
        <f t="shared" ref="H271:I271" si="115">H272+H274</f>
        <v>666.5</v>
      </c>
      <c r="I271" s="15">
        <f t="shared" si="115"/>
        <v>666.5</v>
      </c>
    </row>
    <row r="272" spans="1:9" s="2" customFormat="1" ht="25.5" customHeight="1" x14ac:dyDescent="0.2">
      <c r="A272" s="1"/>
      <c r="B272" s="18" t="s">
        <v>103</v>
      </c>
      <c r="C272" s="38" t="s">
        <v>51</v>
      </c>
      <c r="D272" s="38" t="s">
        <v>55</v>
      </c>
      <c r="E272" s="10" t="s">
        <v>196</v>
      </c>
      <c r="F272" s="14">
        <v>200</v>
      </c>
      <c r="G272" s="40">
        <f>G273</f>
        <v>0</v>
      </c>
      <c r="H272" s="40">
        <f t="shared" ref="H272" si="116">H273</f>
        <v>0</v>
      </c>
      <c r="I272" s="40">
        <f>I273</f>
        <v>0</v>
      </c>
    </row>
    <row r="273" spans="1:9" s="2" customFormat="1" ht="25.5" customHeight="1" x14ac:dyDescent="0.2">
      <c r="A273" s="1"/>
      <c r="B273" s="30" t="s">
        <v>17</v>
      </c>
      <c r="C273" s="38" t="s">
        <v>51</v>
      </c>
      <c r="D273" s="38" t="s">
        <v>55</v>
      </c>
      <c r="E273" s="10" t="s">
        <v>196</v>
      </c>
      <c r="F273" s="33">
        <v>240</v>
      </c>
      <c r="G273" s="40">
        <v>0</v>
      </c>
      <c r="H273" s="40"/>
      <c r="I273" s="40">
        <f>G273+H273</f>
        <v>0</v>
      </c>
    </row>
    <row r="274" spans="1:9" x14ac:dyDescent="0.2">
      <c r="A274" s="1"/>
      <c r="B274" s="17" t="s">
        <v>65</v>
      </c>
      <c r="C274" s="10" t="s">
        <v>51</v>
      </c>
      <c r="D274" s="10" t="s">
        <v>55</v>
      </c>
      <c r="E274" s="10" t="s">
        <v>196</v>
      </c>
      <c r="F274" s="14">
        <v>500</v>
      </c>
      <c r="G274" s="15">
        <f>G275</f>
        <v>0</v>
      </c>
      <c r="H274" s="15">
        <f t="shared" ref="H274" si="117">H275</f>
        <v>666.5</v>
      </c>
      <c r="I274" s="15">
        <f>I275</f>
        <v>666.5</v>
      </c>
    </row>
    <row r="275" spans="1:9" x14ac:dyDescent="0.2">
      <c r="A275" s="1"/>
      <c r="B275" s="18" t="s">
        <v>66</v>
      </c>
      <c r="C275" s="10" t="s">
        <v>51</v>
      </c>
      <c r="D275" s="10" t="s">
        <v>55</v>
      </c>
      <c r="E275" s="10" t="s">
        <v>196</v>
      </c>
      <c r="F275" s="14">
        <v>540</v>
      </c>
      <c r="G275" s="15">
        <v>0</v>
      </c>
      <c r="H275" s="15">
        <v>666.5</v>
      </c>
      <c r="I275" s="15">
        <f>G275+H275</f>
        <v>666.5</v>
      </c>
    </row>
    <row r="276" spans="1:9" s="2" customFormat="1" ht="46.5" customHeight="1" x14ac:dyDescent="0.2">
      <c r="A276" s="1"/>
      <c r="B276" s="46" t="s">
        <v>249</v>
      </c>
      <c r="C276" s="38" t="s">
        <v>51</v>
      </c>
      <c r="D276" s="38" t="s">
        <v>55</v>
      </c>
      <c r="E276" s="38" t="s">
        <v>250</v>
      </c>
      <c r="F276" s="39"/>
      <c r="G276" s="40">
        <f>G277</f>
        <v>0</v>
      </c>
      <c r="H276" s="40">
        <f t="shared" ref="H276:H277" si="118">H277</f>
        <v>0</v>
      </c>
      <c r="I276" s="40">
        <f>I277</f>
        <v>0</v>
      </c>
    </row>
    <row r="277" spans="1:9" s="2" customFormat="1" ht="25.5" customHeight="1" x14ac:dyDescent="0.2">
      <c r="A277" s="1"/>
      <c r="B277" s="18" t="s">
        <v>103</v>
      </c>
      <c r="C277" s="38" t="s">
        <v>51</v>
      </c>
      <c r="D277" s="38" t="s">
        <v>55</v>
      </c>
      <c r="E277" s="38" t="s">
        <v>250</v>
      </c>
      <c r="F277" s="14">
        <v>200</v>
      </c>
      <c r="G277" s="40">
        <f>G278</f>
        <v>0</v>
      </c>
      <c r="H277" s="40">
        <f t="shared" si="118"/>
        <v>0</v>
      </c>
      <c r="I277" s="40">
        <f>I278</f>
        <v>0</v>
      </c>
    </row>
    <row r="278" spans="1:9" s="2" customFormat="1" ht="25.5" customHeight="1" x14ac:dyDescent="0.2">
      <c r="A278" s="1"/>
      <c r="B278" s="30" t="s">
        <v>17</v>
      </c>
      <c r="C278" s="38" t="s">
        <v>51</v>
      </c>
      <c r="D278" s="38" t="s">
        <v>55</v>
      </c>
      <c r="E278" s="38" t="s">
        <v>250</v>
      </c>
      <c r="F278" s="33">
        <v>240</v>
      </c>
      <c r="G278" s="40"/>
      <c r="H278" s="40"/>
      <c r="I278" s="40"/>
    </row>
    <row r="279" spans="1:9" s="2" customFormat="1" ht="25.5" customHeight="1" x14ac:dyDescent="0.2">
      <c r="A279" s="1"/>
      <c r="B279" s="18" t="s">
        <v>282</v>
      </c>
      <c r="C279" s="38" t="s">
        <v>51</v>
      </c>
      <c r="D279" s="38" t="s">
        <v>55</v>
      </c>
      <c r="E279" s="10" t="s">
        <v>240</v>
      </c>
      <c r="F279" s="33"/>
      <c r="G279" s="40">
        <f>G280+G282</f>
        <v>837.2</v>
      </c>
      <c r="H279" s="40">
        <f t="shared" ref="H279:I279" si="119">H280+H282</f>
        <v>-49.8</v>
      </c>
      <c r="I279" s="40">
        <f t="shared" si="119"/>
        <v>787.40000000000009</v>
      </c>
    </row>
    <row r="280" spans="1:9" s="2" customFormat="1" ht="25.5" customHeight="1" x14ac:dyDescent="0.2">
      <c r="A280" s="1"/>
      <c r="B280" s="18" t="s">
        <v>103</v>
      </c>
      <c r="C280" s="10" t="s">
        <v>51</v>
      </c>
      <c r="D280" s="10" t="s">
        <v>55</v>
      </c>
      <c r="E280" s="10" t="s">
        <v>240</v>
      </c>
      <c r="F280" s="14">
        <v>200</v>
      </c>
      <c r="G280" s="40">
        <f>G281</f>
        <v>0</v>
      </c>
      <c r="H280" s="40">
        <f t="shared" ref="H280" si="120">H281</f>
        <v>0</v>
      </c>
      <c r="I280" s="40">
        <f>I281</f>
        <v>0</v>
      </c>
    </row>
    <row r="281" spans="1:9" s="2" customFormat="1" ht="25.5" customHeight="1" x14ac:dyDescent="0.2">
      <c r="A281" s="1"/>
      <c r="B281" s="18" t="s">
        <v>17</v>
      </c>
      <c r="C281" s="10" t="s">
        <v>51</v>
      </c>
      <c r="D281" s="10" t="s">
        <v>55</v>
      </c>
      <c r="E281" s="10" t="s">
        <v>240</v>
      </c>
      <c r="F281" s="14">
        <v>240</v>
      </c>
      <c r="G281" s="15">
        <v>0</v>
      </c>
      <c r="H281" s="15"/>
      <c r="I281" s="15">
        <f>G281+H281</f>
        <v>0</v>
      </c>
    </row>
    <row r="282" spans="1:9" x14ac:dyDescent="0.2">
      <c r="A282" s="1"/>
      <c r="B282" s="17" t="s">
        <v>65</v>
      </c>
      <c r="C282" s="10" t="s">
        <v>51</v>
      </c>
      <c r="D282" s="10" t="s">
        <v>55</v>
      </c>
      <c r="E282" s="10" t="s">
        <v>240</v>
      </c>
      <c r="F282" s="14">
        <v>500</v>
      </c>
      <c r="G282" s="15">
        <f>G283</f>
        <v>837.2</v>
      </c>
      <c r="H282" s="15">
        <f t="shared" ref="H282" si="121">H283</f>
        <v>-49.8</v>
      </c>
      <c r="I282" s="15">
        <f>I283</f>
        <v>787.40000000000009</v>
      </c>
    </row>
    <row r="283" spans="1:9" x14ac:dyDescent="0.2">
      <c r="A283" s="1"/>
      <c r="B283" s="18" t="s">
        <v>66</v>
      </c>
      <c r="C283" s="10" t="s">
        <v>51</v>
      </c>
      <c r="D283" s="10" t="s">
        <v>55</v>
      </c>
      <c r="E283" s="10" t="s">
        <v>240</v>
      </c>
      <c r="F283" s="14">
        <v>540</v>
      </c>
      <c r="G283" s="15">
        <v>837.2</v>
      </c>
      <c r="H283" s="15">
        <v>-49.8</v>
      </c>
      <c r="I283" s="15">
        <f>G283+H283</f>
        <v>787.40000000000009</v>
      </c>
    </row>
    <row r="284" spans="1:9" s="2" customFormat="1" ht="24" x14ac:dyDescent="0.2">
      <c r="A284" s="1"/>
      <c r="B284" s="18" t="s">
        <v>79</v>
      </c>
      <c r="C284" s="38" t="s">
        <v>51</v>
      </c>
      <c r="D284" s="38" t="s">
        <v>55</v>
      </c>
      <c r="E284" s="38" t="s">
        <v>197</v>
      </c>
      <c r="F284" s="14"/>
      <c r="G284" s="40">
        <f>G285+G287</f>
        <v>7100</v>
      </c>
      <c r="H284" s="40">
        <f t="shared" ref="H284" si="122">H285+H287</f>
        <v>6517.4</v>
      </c>
      <c r="I284" s="40">
        <f>I285+I287</f>
        <v>13617.4</v>
      </c>
    </row>
    <row r="285" spans="1:9" s="2" customFormat="1" ht="24" x14ac:dyDescent="0.2">
      <c r="A285" s="1"/>
      <c r="B285" s="18" t="s">
        <v>103</v>
      </c>
      <c r="C285" s="10" t="s">
        <v>51</v>
      </c>
      <c r="D285" s="10" t="s">
        <v>55</v>
      </c>
      <c r="E285" s="10" t="s">
        <v>197</v>
      </c>
      <c r="F285" s="14">
        <v>200</v>
      </c>
      <c r="G285" s="15">
        <f>G286</f>
        <v>6300</v>
      </c>
      <c r="H285" s="15">
        <f t="shared" ref="H285" si="123">H286</f>
        <v>-682.6</v>
      </c>
      <c r="I285" s="15">
        <f>I286</f>
        <v>5617.4</v>
      </c>
    </row>
    <row r="286" spans="1:9" s="2" customFormat="1" ht="24" x14ac:dyDescent="0.2">
      <c r="A286" s="1"/>
      <c r="B286" s="30" t="s">
        <v>17</v>
      </c>
      <c r="C286" s="32" t="s">
        <v>51</v>
      </c>
      <c r="D286" s="32" t="s">
        <v>55</v>
      </c>
      <c r="E286" s="32" t="s">
        <v>197</v>
      </c>
      <c r="F286" s="33">
        <v>240</v>
      </c>
      <c r="G286" s="34">
        <v>6300</v>
      </c>
      <c r="H286" s="34">
        <v>-682.6</v>
      </c>
      <c r="I286" s="34">
        <f>G286+H286</f>
        <v>5617.4</v>
      </c>
    </row>
    <row r="287" spans="1:9" x14ac:dyDescent="0.2">
      <c r="A287" s="1"/>
      <c r="B287" s="18" t="s">
        <v>19</v>
      </c>
      <c r="C287" s="10" t="s">
        <v>51</v>
      </c>
      <c r="D287" s="10" t="s">
        <v>55</v>
      </c>
      <c r="E287" s="10" t="s">
        <v>197</v>
      </c>
      <c r="F287" s="14">
        <v>800</v>
      </c>
      <c r="G287" s="15">
        <f>G288</f>
        <v>800</v>
      </c>
      <c r="H287" s="15">
        <f t="shared" ref="H287" si="124">H288</f>
        <v>7200</v>
      </c>
      <c r="I287" s="15">
        <f>I288</f>
        <v>8000</v>
      </c>
    </row>
    <row r="288" spans="1:9" ht="36" x14ac:dyDescent="0.2">
      <c r="A288" s="1"/>
      <c r="B288" s="18" t="s">
        <v>104</v>
      </c>
      <c r="C288" s="10" t="s">
        <v>51</v>
      </c>
      <c r="D288" s="10" t="s">
        <v>55</v>
      </c>
      <c r="E288" s="10" t="s">
        <v>197</v>
      </c>
      <c r="F288" s="14">
        <v>810</v>
      </c>
      <c r="G288" s="15">
        <v>800</v>
      </c>
      <c r="H288" s="15">
        <v>7200</v>
      </c>
      <c r="I288" s="15">
        <f>G288+H288</f>
        <v>8000</v>
      </c>
    </row>
    <row r="289" spans="1:9" x14ac:dyDescent="0.2">
      <c r="A289" s="1"/>
      <c r="B289" s="20" t="s">
        <v>56</v>
      </c>
      <c r="C289" s="10" t="s">
        <v>51</v>
      </c>
      <c r="D289" s="10" t="s">
        <v>57</v>
      </c>
      <c r="E289" s="21"/>
      <c r="F289" s="14"/>
      <c r="G289" s="15">
        <f>G290+G318</f>
        <v>34896.100000000006</v>
      </c>
      <c r="H289" s="15">
        <f t="shared" ref="H289" si="125">H290+H318</f>
        <v>3086.2</v>
      </c>
      <c r="I289" s="15">
        <f>I290+I318</f>
        <v>37982.300000000003</v>
      </c>
    </row>
    <row r="290" spans="1:9" ht="24" x14ac:dyDescent="0.2">
      <c r="A290" s="58" t="s">
        <v>8</v>
      </c>
      <c r="B290" s="25" t="s">
        <v>124</v>
      </c>
      <c r="C290" s="10" t="s">
        <v>51</v>
      </c>
      <c r="D290" s="10" t="s">
        <v>57</v>
      </c>
      <c r="E290" s="10" t="s">
        <v>198</v>
      </c>
      <c r="F290" s="14"/>
      <c r="G290" s="15">
        <f>G291+G295+G304+G308</f>
        <v>15867.7</v>
      </c>
      <c r="H290" s="15">
        <f t="shared" ref="H290:I290" si="126">H291+H295+H304+H308</f>
        <v>1241.9000000000001</v>
      </c>
      <c r="I290" s="15">
        <f t="shared" si="126"/>
        <v>17109.600000000002</v>
      </c>
    </row>
    <row r="291" spans="1:9" ht="24" x14ac:dyDescent="0.2">
      <c r="A291" s="58"/>
      <c r="B291" s="17" t="s">
        <v>94</v>
      </c>
      <c r="C291" s="10" t="s">
        <v>51</v>
      </c>
      <c r="D291" s="10" t="s">
        <v>57</v>
      </c>
      <c r="E291" s="10" t="s">
        <v>199</v>
      </c>
      <c r="F291" s="14"/>
      <c r="G291" s="15">
        <f>G292</f>
        <v>153.9</v>
      </c>
      <c r="H291" s="15">
        <f t="shared" ref="H291:H292" si="127">H292</f>
        <v>-0.1</v>
      </c>
      <c r="I291" s="15">
        <f>I292</f>
        <v>153.80000000000001</v>
      </c>
    </row>
    <row r="292" spans="1:9" ht="24" x14ac:dyDescent="0.2">
      <c r="A292" s="1"/>
      <c r="B292" s="17" t="s">
        <v>79</v>
      </c>
      <c r="C292" s="10" t="s">
        <v>51</v>
      </c>
      <c r="D292" s="10" t="s">
        <v>57</v>
      </c>
      <c r="E292" s="10" t="s">
        <v>200</v>
      </c>
      <c r="F292" s="14"/>
      <c r="G292" s="15">
        <f>G293</f>
        <v>153.9</v>
      </c>
      <c r="H292" s="15">
        <f t="shared" si="127"/>
        <v>-0.1</v>
      </c>
      <c r="I292" s="15">
        <f>I293</f>
        <v>153.80000000000001</v>
      </c>
    </row>
    <row r="293" spans="1:9" ht="24" x14ac:dyDescent="0.2">
      <c r="A293" s="1"/>
      <c r="B293" s="18" t="s">
        <v>103</v>
      </c>
      <c r="C293" s="10" t="s">
        <v>51</v>
      </c>
      <c r="D293" s="10" t="s">
        <v>57</v>
      </c>
      <c r="E293" s="10" t="s">
        <v>200</v>
      </c>
      <c r="F293" s="14">
        <v>200</v>
      </c>
      <c r="G293" s="15">
        <f t="shared" ref="G293:I293" si="128">G294</f>
        <v>153.9</v>
      </c>
      <c r="H293" s="15">
        <f t="shared" si="128"/>
        <v>-0.1</v>
      </c>
      <c r="I293" s="15">
        <f t="shared" si="128"/>
        <v>153.80000000000001</v>
      </c>
    </row>
    <row r="294" spans="1:9" ht="24" x14ac:dyDescent="0.2">
      <c r="A294" s="50"/>
      <c r="B294" s="18" t="s">
        <v>17</v>
      </c>
      <c r="C294" s="10" t="s">
        <v>51</v>
      </c>
      <c r="D294" s="10" t="s">
        <v>57</v>
      </c>
      <c r="E294" s="10" t="s">
        <v>200</v>
      </c>
      <c r="F294" s="14">
        <v>240</v>
      </c>
      <c r="G294" s="15">
        <f>153.8+0.1</f>
        <v>153.9</v>
      </c>
      <c r="H294" s="15">
        <v>-0.1</v>
      </c>
      <c r="I294" s="15">
        <f>G294+H294</f>
        <v>153.80000000000001</v>
      </c>
    </row>
    <row r="295" spans="1:9" s="2" customFormat="1" ht="24" x14ac:dyDescent="0.2">
      <c r="A295" s="3"/>
      <c r="B295" s="49" t="s">
        <v>244</v>
      </c>
      <c r="C295" s="38" t="s">
        <v>51</v>
      </c>
      <c r="D295" s="38" t="s">
        <v>57</v>
      </c>
      <c r="E295" s="38" t="s">
        <v>201</v>
      </c>
      <c r="F295" s="39"/>
      <c r="G295" s="40">
        <f>G296+G299</f>
        <v>27.1</v>
      </c>
      <c r="H295" s="40">
        <f t="shared" ref="H295" si="129">H296+H299</f>
        <v>-12.2</v>
      </c>
      <c r="I295" s="40">
        <f>I296+I299</f>
        <v>14.900000000000002</v>
      </c>
    </row>
    <row r="296" spans="1:9" s="2" customFormat="1" ht="21.75" customHeight="1" x14ac:dyDescent="0.2">
      <c r="A296" s="3"/>
      <c r="B296" s="49" t="s">
        <v>243</v>
      </c>
      <c r="C296" s="38" t="s">
        <v>51</v>
      </c>
      <c r="D296" s="38" t="s">
        <v>57</v>
      </c>
      <c r="E296" s="38" t="s">
        <v>245</v>
      </c>
      <c r="F296" s="39"/>
      <c r="G296" s="40">
        <f>G297</f>
        <v>0</v>
      </c>
      <c r="H296" s="40">
        <f t="shared" ref="H296:H297" si="130">H297</f>
        <v>0</v>
      </c>
      <c r="I296" s="40">
        <f>I297</f>
        <v>0</v>
      </c>
    </row>
    <row r="297" spans="1:9" s="2" customFormat="1" ht="24" x14ac:dyDescent="0.2">
      <c r="A297" s="3"/>
      <c r="B297" s="18" t="s">
        <v>103</v>
      </c>
      <c r="C297" s="38" t="s">
        <v>51</v>
      </c>
      <c r="D297" s="38" t="s">
        <v>57</v>
      </c>
      <c r="E297" s="38" t="s">
        <v>245</v>
      </c>
      <c r="F297" s="39">
        <v>200</v>
      </c>
      <c r="G297" s="40">
        <f>G298</f>
        <v>0</v>
      </c>
      <c r="H297" s="40">
        <f t="shared" si="130"/>
        <v>0</v>
      </c>
      <c r="I297" s="40">
        <f>I298</f>
        <v>0</v>
      </c>
    </row>
    <row r="298" spans="1:9" s="2" customFormat="1" ht="24" x14ac:dyDescent="0.2">
      <c r="A298" s="3"/>
      <c r="B298" s="30" t="s">
        <v>17</v>
      </c>
      <c r="C298" s="38" t="s">
        <v>51</v>
      </c>
      <c r="D298" s="38" t="s">
        <v>57</v>
      </c>
      <c r="E298" s="38" t="s">
        <v>245</v>
      </c>
      <c r="F298" s="39">
        <v>240</v>
      </c>
      <c r="G298" s="40"/>
      <c r="H298" s="40"/>
      <c r="I298" s="40"/>
    </row>
    <row r="299" spans="1:9" s="2" customFormat="1" ht="24" x14ac:dyDescent="0.2">
      <c r="A299" s="3"/>
      <c r="B299" s="17" t="s">
        <v>79</v>
      </c>
      <c r="C299" s="10" t="s">
        <v>51</v>
      </c>
      <c r="D299" s="10" t="s">
        <v>57</v>
      </c>
      <c r="E299" s="10" t="s">
        <v>202</v>
      </c>
      <c r="F299" s="14"/>
      <c r="G299" s="15">
        <f>G300+G302</f>
        <v>27.1</v>
      </c>
      <c r="H299" s="15">
        <f t="shared" ref="H299" si="131">H300+H302</f>
        <v>-12.2</v>
      </c>
      <c r="I299" s="15">
        <f>I300+I302</f>
        <v>14.900000000000002</v>
      </c>
    </row>
    <row r="300" spans="1:9" s="2" customFormat="1" ht="24" x14ac:dyDescent="0.2">
      <c r="A300" s="3"/>
      <c r="B300" s="18" t="s">
        <v>103</v>
      </c>
      <c r="C300" s="10" t="s">
        <v>51</v>
      </c>
      <c r="D300" s="10" t="s">
        <v>57</v>
      </c>
      <c r="E300" s="10" t="s">
        <v>202</v>
      </c>
      <c r="F300" s="14">
        <v>200</v>
      </c>
      <c r="G300" s="15">
        <f>G301</f>
        <v>27.1</v>
      </c>
      <c r="H300" s="15">
        <f t="shared" ref="H300" si="132">H301</f>
        <v>-12.2</v>
      </c>
      <c r="I300" s="15">
        <f>I301</f>
        <v>14.900000000000002</v>
      </c>
    </row>
    <row r="301" spans="1:9" s="2" customFormat="1" ht="24" x14ac:dyDescent="0.2">
      <c r="A301" s="3"/>
      <c r="B301" s="30" t="s">
        <v>17</v>
      </c>
      <c r="C301" s="32" t="s">
        <v>51</v>
      </c>
      <c r="D301" s="32" t="s">
        <v>57</v>
      </c>
      <c r="E301" s="32" t="s">
        <v>202</v>
      </c>
      <c r="F301" s="33">
        <v>240</v>
      </c>
      <c r="G301" s="34">
        <v>27.1</v>
      </c>
      <c r="H301" s="34">
        <v>-12.2</v>
      </c>
      <c r="I301" s="34">
        <f>G301+H301</f>
        <v>14.900000000000002</v>
      </c>
    </row>
    <row r="302" spans="1:9" s="2" customFormat="1" x14ac:dyDescent="0.2">
      <c r="A302" s="3"/>
      <c r="B302" s="30" t="s">
        <v>19</v>
      </c>
      <c r="C302" s="32" t="s">
        <v>51</v>
      </c>
      <c r="D302" s="32" t="s">
        <v>57</v>
      </c>
      <c r="E302" s="32" t="s">
        <v>202</v>
      </c>
      <c r="F302" s="33">
        <v>800</v>
      </c>
      <c r="G302" s="34">
        <f>G303</f>
        <v>0</v>
      </c>
      <c r="H302" s="34">
        <f t="shared" ref="H302" si="133">H303</f>
        <v>0</v>
      </c>
      <c r="I302" s="34">
        <f>I303</f>
        <v>0</v>
      </c>
    </row>
    <row r="303" spans="1:9" s="2" customFormat="1" ht="36" x14ac:dyDescent="0.2">
      <c r="A303" s="3"/>
      <c r="B303" s="30" t="s">
        <v>104</v>
      </c>
      <c r="C303" s="32" t="s">
        <v>51</v>
      </c>
      <c r="D303" s="32" t="s">
        <v>57</v>
      </c>
      <c r="E303" s="32" t="s">
        <v>202</v>
      </c>
      <c r="F303" s="33">
        <v>810</v>
      </c>
      <c r="G303" s="34">
        <v>0</v>
      </c>
      <c r="H303" s="34"/>
      <c r="I303" s="34">
        <v>0</v>
      </c>
    </row>
    <row r="304" spans="1:9" ht="24" x14ac:dyDescent="0.2">
      <c r="B304" s="17" t="s">
        <v>95</v>
      </c>
      <c r="C304" s="10" t="s">
        <v>51</v>
      </c>
      <c r="D304" s="10" t="s">
        <v>57</v>
      </c>
      <c r="E304" s="22" t="s">
        <v>203</v>
      </c>
      <c r="F304" s="14"/>
      <c r="G304" s="15">
        <f>G305</f>
        <v>5370</v>
      </c>
      <c r="H304" s="15">
        <f t="shared" ref="H304:H316" si="134">H305</f>
        <v>-323</v>
      </c>
      <c r="I304" s="15">
        <f>I305</f>
        <v>5047</v>
      </c>
    </row>
    <row r="305" spans="2:9" ht="24" x14ac:dyDescent="0.2">
      <c r="B305" s="17" t="s">
        <v>79</v>
      </c>
      <c r="C305" s="10" t="s">
        <v>51</v>
      </c>
      <c r="D305" s="10" t="s">
        <v>57</v>
      </c>
      <c r="E305" s="22" t="s">
        <v>204</v>
      </c>
      <c r="F305" s="14"/>
      <c r="G305" s="15">
        <f>G306</f>
        <v>5370</v>
      </c>
      <c r="H305" s="15">
        <f t="shared" si="134"/>
        <v>-323</v>
      </c>
      <c r="I305" s="15">
        <f>I306</f>
        <v>5047</v>
      </c>
    </row>
    <row r="306" spans="2:9" ht="24" x14ac:dyDescent="0.2">
      <c r="B306" s="18" t="s">
        <v>103</v>
      </c>
      <c r="C306" s="10" t="s">
        <v>51</v>
      </c>
      <c r="D306" s="10" t="s">
        <v>57</v>
      </c>
      <c r="E306" s="22" t="s">
        <v>204</v>
      </c>
      <c r="F306" s="14">
        <v>200</v>
      </c>
      <c r="G306" s="15">
        <f>G307</f>
        <v>5370</v>
      </c>
      <c r="H306" s="15">
        <f t="shared" si="134"/>
        <v>-323</v>
      </c>
      <c r="I306" s="15">
        <f>I307</f>
        <v>5047</v>
      </c>
    </row>
    <row r="307" spans="2:9" ht="24" x14ac:dyDescent="0.2">
      <c r="B307" s="18" t="s">
        <v>17</v>
      </c>
      <c r="C307" s="10" t="s">
        <v>51</v>
      </c>
      <c r="D307" s="10" t="s">
        <v>57</v>
      </c>
      <c r="E307" s="22" t="s">
        <v>204</v>
      </c>
      <c r="F307" s="14">
        <v>240</v>
      </c>
      <c r="G307" s="15">
        <v>5370</v>
      </c>
      <c r="H307" s="15">
        <v>-323</v>
      </c>
      <c r="I307" s="15">
        <f>G307+H307</f>
        <v>5047</v>
      </c>
    </row>
    <row r="308" spans="2:9" ht="24" x14ac:dyDescent="0.2">
      <c r="B308" s="17" t="s">
        <v>299</v>
      </c>
      <c r="C308" s="10" t="s">
        <v>51</v>
      </c>
      <c r="D308" s="10" t="s">
        <v>57</v>
      </c>
      <c r="E308" s="22" t="s">
        <v>297</v>
      </c>
      <c r="F308" s="14"/>
      <c r="G308" s="15">
        <f>G309+G312+G315</f>
        <v>10316.700000000001</v>
      </c>
      <c r="H308" s="15">
        <f t="shared" ref="H308:I308" si="135">H309+H312+H315</f>
        <v>1577.2</v>
      </c>
      <c r="I308" s="15">
        <f t="shared" si="135"/>
        <v>11893.900000000001</v>
      </c>
    </row>
    <row r="309" spans="2:9" s="2" customFormat="1" ht="24" x14ac:dyDescent="0.2">
      <c r="B309" s="46" t="s">
        <v>318</v>
      </c>
      <c r="C309" s="38" t="s">
        <v>51</v>
      </c>
      <c r="D309" s="10" t="s">
        <v>57</v>
      </c>
      <c r="E309" s="38" t="s">
        <v>319</v>
      </c>
      <c r="F309" s="39"/>
      <c r="G309" s="40">
        <f>G310</f>
        <v>7316.7</v>
      </c>
      <c r="H309" s="40">
        <f t="shared" ref="H309" si="136">H310</f>
        <v>1009</v>
      </c>
      <c r="I309" s="40">
        <f>I310</f>
        <v>8325.7000000000007</v>
      </c>
    </row>
    <row r="310" spans="2:9" s="2" customFormat="1" ht="24" x14ac:dyDescent="0.2">
      <c r="B310" s="18" t="s">
        <v>103</v>
      </c>
      <c r="C310" s="38" t="s">
        <v>51</v>
      </c>
      <c r="D310" s="10" t="s">
        <v>57</v>
      </c>
      <c r="E310" s="38" t="s">
        <v>319</v>
      </c>
      <c r="F310" s="14">
        <v>200</v>
      </c>
      <c r="G310" s="15">
        <f t="shared" ref="G310:I310" si="137">G311</f>
        <v>7316.7</v>
      </c>
      <c r="H310" s="15">
        <f t="shared" si="137"/>
        <v>1009</v>
      </c>
      <c r="I310" s="15">
        <f t="shared" si="137"/>
        <v>8325.7000000000007</v>
      </c>
    </row>
    <row r="311" spans="2:9" s="2" customFormat="1" ht="24" x14ac:dyDescent="0.2">
      <c r="B311" s="18" t="s">
        <v>17</v>
      </c>
      <c r="C311" s="38" t="s">
        <v>51</v>
      </c>
      <c r="D311" s="10" t="s">
        <v>57</v>
      </c>
      <c r="E311" s="38" t="s">
        <v>319</v>
      </c>
      <c r="F311" s="14">
        <v>240</v>
      </c>
      <c r="G311" s="15">
        <v>7316.7</v>
      </c>
      <c r="H311" s="15">
        <v>1009</v>
      </c>
      <c r="I311" s="15">
        <f>G311+H311</f>
        <v>8325.7000000000007</v>
      </c>
    </row>
    <row r="312" spans="2:9" s="2" customFormat="1" ht="24" x14ac:dyDescent="0.2">
      <c r="B312" s="17" t="s">
        <v>318</v>
      </c>
      <c r="C312" s="38" t="s">
        <v>51</v>
      </c>
      <c r="D312" s="10" t="s">
        <v>57</v>
      </c>
      <c r="E312" s="10" t="s">
        <v>320</v>
      </c>
      <c r="F312" s="14"/>
      <c r="G312" s="15">
        <f t="shared" ref="G312:I313" si="138">G313</f>
        <v>3000</v>
      </c>
      <c r="H312" s="15">
        <f t="shared" si="138"/>
        <v>568.20000000000005</v>
      </c>
      <c r="I312" s="15">
        <f t="shared" si="138"/>
        <v>3568.2</v>
      </c>
    </row>
    <row r="313" spans="2:9" s="2" customFormat="1" ht="24" x14ac:dyDescent="0.2">
      <c r="B313" s="18" t="s">
        <v>103</v>
      </c>
      <c r="C313" s="38" t="s">
        <v>51</v>
      </c>
      <c r="D313" s="10" t="s">
        <v>57</v>
      </c>
      <c r="E313" s="10" t="s">
        <v>320</v>
      </c>
      <c r="F313" s="14">
        <v>200</v>
      </c>
      <c r="G313" s="15">
        <f t="shared" si="138"/>
        <v>3000</v>
      </c>
      <c r="H313" s="15">
        <f t="shared" si="138"/>
        <v>568.20000000000005</v>
      </c>
      <c r="I313" s="15">
        <f t="shared" si="138"/>
        <v>3568.2</v>
      </c>
    </row>
    <row r="314" spans="2:9" s="2" customFormat="1" ht="24" x14ac:dyDescent="0.2">
      <c r="B314" s="18" t="s">
        <v>17</v>
      </c>
      <c r="C314" s="38" t="s">
        <v>51</v>
      </c>
      <c r="D314" s="10" t="s">
        <v>57</v>
      </c>
      <c r="E314" s="10" t="s">
        <v>320</v>
      </c>
      <c r="F314" s="14">
        <v>240</v>
      </c>
      <c r="G314" s="15">
        <v>3000</v>
      </c>
      <c r="H314" s="15">
        <f>568.2</f>
        <v>568.20000000000005</v>
      </c>
      <c r="I314" s="15">
        <f>G314+H314</f>
        <v>3568.2</v>
      </c>
    </row>
    <row r="315" spans="2:9" ht="24" x14ac:dyDescent="0.2">
      <c r="B315" s="17" t="s">
        <v>79</v>
      </c>
      <c r="C315" s="10" t="s">
        <v>51</v>
      </c>
      <c r="D315" s="10" t="s">
        <v>57</v>
      </c>
      <c r="E315" s="22" t="s">
        <v>298</v>
      </c>
      <c r="F315" s="14"/>
      <c r="G315" s="15">
        <f>G316</f>
        <v>0</v>
      </c>
      <c r="H315" s="15">
        <f t="shared" si="134"/>
        <v>0</v>
      </c>
      <c r="I315" s="15">
        <f>I316</f>
        <v>0</v>
      </c>
    </row>
    <row r="316" spans="2:9" ht="24" x14ac:dyDescent="0.2">
      <c r="B316" s="18" t="s">
        <v>103</v>
      </c>
      <c r="C316" s="10" t="s">
        <v>51</v>
      </c>
      <c r="D316" s="10" t="s">
        <v>57</v>
      </c>
      <c r="E316" s="22" t="s">
        <v>298</v>
      </c>
      <c r="F316" s="14">
        <v>200</v>
      </c>
      <c r="G316" s="15">
        <f>G317</f>
        <v>0</v>
      </c>
      <c r="H316" s="15">
        <f t="shared" si="134"/>
        <v>0</v>
      </c>
      <c r="I316" s="15">
        <f>I317</f>
        <v>0</v>
      </c>
    </row>
    <row r="317" spans="2:9" ht="24" x14ac:dyDescent="0.2">
      <c r="B317" s="18" t="s">
        <v>17</v>
      </c>
      <c r="C317" s="10" t="s">
        <v>51</v>
      </c>
      <c r="D317" s="10" t="s">
        <v>57</v>
      </c>
      <c r="E317" s="22" t="s">
        <v>298</v>
      </c>
      <c r="F317" s="14">
        <v>240</v>
      </c>
      <c r="G317" s="15">
        <v>0</v>
      </c>
      <c r="H317" s="15"/>
      <c r="I317" s="15">
        <f>G317+H317</f>
        <v>0</v>
      </c>
    </row>
    <row r="318" spans="2:9" s="2" customFormat="1" ht="42" customHeight="1" x14ac:dyDescent="0.2">
      <c r="B318" s="49" t="s">
        <v>265</v>
      </c>
      <c r="C318" s="38" t="s">
        <v>51</v>
      </c>
      <c r="D318" s="38" t="s">
        <v>57</v>
      </c>
      <c r="E318" s="47" t="s">
        <v>205</v>
      </c>
      <c r="F318" s="39"/>
      <c r="G318" s="40">
        <f>G319</f>
        <v>19028.400000000001</v>
      </c>
      <c r="H318" s="40">
        <f t="shared" ref="H318" si="139">H319</f>
        <v>1844.3</v>
      </c>
      <c r="I318" s="40">
        <f>I319</f>
        <v>20872.7</v>
      </c>
    </row>
    <row r="319" spans="2:9" s="2" customFormat="1" ht="24" x14ac:dyDescent="0.2">
      <c r="B319" s="18" t="s">
        <v>266</v>
      </c>
      <c r="C319" s="10" t="s">
        <v>51</v>
      </c>
      <c r="D319" s="10" t="s">
        <v>57</v>
      </c>
      <c r="E319" s="22" t="s">
        <v>206</v>
      </c>
      <c r="F319" s="14"/>
      <c r="G319" s="15">
        <f>G320+G330</f>
        <v>19028.400000000001</v>
      </c>
      <c r="H319" s="15">
        <f t="shared" ref="H319" si="140">H320+H330</f>
        <v>1844.3</v>
      </c>
      <c r="I319" s="15">
        <f>I320+I330</f>
        <v>20872.7</v>
      </c>
    </row>
    <row r="320" spans="2:9" s="2" customFormat="1" ht="24" x14ac:dyDescent="0.2">
      <c r="B320" s="18" t="s">
        <v>258</v>
      </c>
      <c r="C320" s="10" t="s">
        <v>51</v>
      </c>
      <c r="D320" s="10" t="s">
        <v>57</v>
      </c>
      <c r="E320" s="22" t="s">
        <v>255</v>
      </c>
      <c r="F320" s="14"/>
      <c r="G320" s="15">
        <f>G321+G324+G327</f>
        <v>0</v>
      </c>
      <c r="H320" s="15">
        <f t="shared" ref="H320:I320" si="141">H321+H324+H327</f>
        <v>0</v>
      </c>
      <c r="I320" s="15">
        <f t="shared" si="141"/>
        <v>0</v>
      </c>
    </row>
    <row r="321" spans="1:9" ht="24" x14ac:dyDescent="0.2">
      <c r="A321" s="1"/>
      <c r="B321" s="18" t="s">
        <v>259</v>
      </c>
      <c r="C321" s="10" t="s">
        <v>51</v>
      </c>
      <c r="D321" s="10" t="s">
        <v>57</v>
      </c>
      <c r="E321" s="10" t="s">
        <v>256</v>
      </c>
      <c r="F321" s="14"/>
      <c r="G321" s="15">
        <f>G322</f>
        <v>0</v>
      </c>
      <c r="H321" s="15">
        <f t="shared" ref="H321:H322" si="142">H322</f>
        <v>0</v>
      </c>
      <c r="I321" s="15">
        <f>I322</f>
        <v>0</v>
      </c>
    </row>
    <row r="322" spans="1:9" ht="24" x14ac:dyDescent="0.2">
      <c r="A322" s="1"/>
      <c r="B322" s="18" t="s">
        <v>103</v>
      </c>
      <c r="C322" s="10" t="s">
        <v>51</v>
      </c>
      <c r="D322" s="10" t="s">
        <v>57</v>
      </c>
      <c r="E322" s="10" t="s">
        <v>256</v>
      </c>
      <c r="F322" s="14">
        <v>200</v>
      </c>
      <c r="G322" s="15">
        <f>G323</f>
        <v>0</v>
      </c>
      <c r="H322" s="15">
        <f t="shared" si="142"/>
        <v>0</v>
      </c>
      <c r="I322" s="15">
        <f>I323</f>
        <v>0</v>
      </c>
    </row>
    <row r="323" spans="1:9" ht="24" x14ac:dyDescent="0.2">
      <c r="A323" s="1"/>
      <c r="B323" s="18" t="s">
        <v>17</v>
      </c>
      <c r="C323" s="10" t="s">
        <v>51</v>
      </c>
      <c r="D323" s="10" t="s">
        <v>57</v>
      </c>
      <c r="E323" s="10" t="s">
        <v>256</v>
      </c>
      <c r="F323" s="14">
        <v>240</v>
      </c>
      <c r="G323" s="15">
        <v>0</v>
      </c>
      <c r="H323" s="15"/>
      <c r="I323" s="15">
        <v>0</v>
      </c>
    </row>
    <row r="324" spans="1:9" ht="24" x14ac:dyDescent="0.2">
      <c r="A324" s="1"/>
      <c r="B324" s="18" t="s">
        <v>283</v>
      </c>
      <c r="C324" s="10" t="s">
        <v>51</v>
      </c>
      <c r="D324" s="10" t="s">
        <v>57</v>
      </c>
      <c r="E324" s="10" t="s">
        <v>257</v>
      </c>
      <c r="F324" s="14"/>
      <c r="G324" s="15">
        <f>G325</f>
        <v>0</v>
      </c>
      <c r="H324" s="15">
        <f t="shared" ref="H324:H325" si="143">H325</f>
        <v>0</v>
      </c>
      <c r="I324" s="15">
        <f>I325</f>
        <v>0</v>
      </c>
    </row>
    <row r="325" spans="1:9" ht="24" x14ac:dyDescent="0.2">
      <c r="A325" s="1"/>
      <c r="B325" s="18" t="s">
        <v>103</v>
      </c>
      <c r="C325" s="10" t="s">
        <v>51</v>
      </c>
      <c r="D325" s="10" t="s">
        <v>57</v>
      </c>
      <c r="E325" s="10" t="s">
        <v>257</v>
      </c>
      <c r="F325" s="14">
        <v>200</v>
      </c>
      <c r="G325" s="15">
        <f>G326</f>
        <v>0</v>
      </c>
      <c r="H325" s="15">
        <f t="shared" si="143"/>
        <v>0</v>
      </c>
      <c r="I325" s="15">
        <f>I326</f>
        <v>0</v>
      </c>
    </row>
    <row r="326" spans="1:9" ht="24" x14ac:dyDescent="0.2">
      <c r="A326" s="1"/>
      <c r="B326" s="18" t="s">
        <v>17</v>
      </c>
      <c r="C326" s="10" t="s">
        <v>51</v>
      </c>
      <c r="D326" s="10" t="s">
        <v>57</v>
      </c>
      <c r="E326" s="10" t="s">
        <v>257</v>
      </c>
      <c r="F326" s="14">
        <v>240</v>
      </c>
      <c r="G326" s="15">
        <v>0</v>
      </c>
      <c r="H326" s="15"/>
      <c r="I326" s="15">
        <f>G326+H326</f>
        <v>0</v>
      </c>
    </row>
    <row r="327" spans="1:9" ht="24" x14ac:dyDescent="0.2">
      <c r="A327" s="1"/>
      <c r="B327" s="17" t="s">
        <v>79</v>
      </c>
      <c r="C327" s="10" t="s">
        <v>51</v>
      </c>
      <c r="D327" s="10" t="s">
        <v>57</v>
      </c>
      <c r="E327" s="10" t="s">
        <v>264</v>
      </c>
      <c r="F327" s="14"/>
      <c r="G327" s="15">
        <f>G328</f>
        <v>0</v>
      </c>
      <c r="H327" s="15">
        <f t="shared" ref="H327" si="144">H328</f>
        <v>0</v>
      </c>
      <c r="I327" s="15">
        <f>I328</f>
        <v>0</v>
      </c>
    </row>
    <row r="328" spans="1:9" ht="24" x14ac:dyDescent="0.2">
      <c r="A328" s="1"/>
      <c r="B328" s="18" t="s">
        <v>103</v>
      </c>
      <c r="C328" s="10" t="s">
        <v>51</v>
      </c>
      <c r="D328" s="10" t="s">
        <v>57</v>
      </c>
      <c r="E328" s="10" t="s">
        <v>264</v>
      </c>
      <c r="F328" s="14">
        <v>200</v>
      </c>
      <c r="G328" s="15">
        <f t="shared" ref="G328:I328" si="145">G329</f>
        <v>0</v>
      </c>
      <c r="H328" s="15">
        <f t="shared" si="145"/>
        <v>0</v>
      </c>
      <c r="I328" s="15">
        <f t="shared" si="145"/>
        <v>0</v>
      </c>
    </row>
    <row r="329" spans="1:9" ht="24" x14ac:dyDescent="0.2">
      <c r="A329" s="50"/>
      <c r="B329" s="18" t="s">
        <v>17</v>
      </c>
      <c r="C329" s="10" t="s">
        <v>51</v>
      </c>
      <c r="D329" s="10" t="s">
        <v>57</v>
      </c>
      <c r="E329" s="10" t="s">
        <v>264</v>
      </c>
      <c r="F329" s="14">
        <v>240</v>
      </c>
      <c r="G329" s="15">
        <v>0</v>
      </c>
      <c r="H329" s="15"/>
      <c r="I329" s="15">
        <f>G329+H329</f>
        <v>0</v>
      </c>
    </row>
    <row r="330" spans="1:9" s="2" customFormat="1" ht="24" x14ac:dyDescent="0.2">
      <c r="B330" s="18" t="s">
        <v>207</v>
      </c>
      <c r="C330" s="10" t="s">
        <v>51</v>
      </c>
      <c r="D330" s="10" t="s">
        <v>57</v>
      </c>
      <c r="E330" s="22" t="s">
        <v>208</v>
      </c>
      <c r="F330" s="14"/>
      <c r="G330" s="15">
        <f>G331</f>
        <v>19028.400000000001</v>
      </c>
      <c r="H330" s="15">
        <f t="shared" ref="H330:H332" si="146">H331</f>
        <v>1844.3</v>
      </c>
      <c r="I330" s="15">
        <f>I331</f>
        <v>20872.7</v>
      </c>
    </row>
    <row r="331" spans="1:9" s="2" customFormat="1" ht="24" x14ac:dyDescent="0.2">
      <c r="B331" s="18" t="s">
        <v>210</v>
      </c>
      <c r="C331" s="10" t="s">
        <v>51</v>
      </c>
      <c r="D331" s="10" t="s">
        <v>57</v>
      </c>
      <c r="E331" s="22" t="s">
        <v>209</v>
      </c>
      <c r="F331" s="14"/>
      <c r="G331" s="15">
        <f>G332+G334</f>
        <v>19028.400000000001</v>
      </c>
      <c r="H331" s="15">
        <f t="shared" ref="H331:I331" si="147">H332+H334</f>
        <v>1844.3</v>
      </c>
      <c r="I331" s="15">
        <f t="shared" si="147"/>
        <v>20872.7</v>
      </c>
    </row>
    <row r="332" spans="1:9" s="2" customFormat="1" ht="24" x14ac:dyDescent="0.2">
      <c r="B332" s="18" t="s">
        <v>103</v>
      </c>
      <c r="C332" s="10" t="s">
        <v>51</v>
      </c>
      <c r="D332" s="10" t="s">
        <v>57</v>
      </c>
      <c r="E332" s="22" t="s">
        <v>209</v>
      </c>
      <c r="F332" s="14">
        <v>200</v>
      </c>
      <c r="G332" s="15">
        <f>G333</f>
        <v>19028.400000000001</v>
      </c>
      <c r="H332" s="15">
        <f t="shared" si="146"/>
        <v>-32.4</v>
      </c>
      <c r="I332" s="15">
        <f>I333</f>
        <v>18996</v>
      </c>
    </row>
    <row r="333" spans="1:9" s="2" customFormat="1" ht="24" x14ac:dyDescent="0.2">
      <c r="B333" s="18" t="s">
        <v>17</v>
      </c>
      <c r="C333" s="10" t="s">
        <v>51</v>
      </c>
      <c r="D333" s="10" t="s">
        <v>57</v>
      </c>
      <c r="E333" s="22" t="s">
        <v>209</v>
      </c>
      <c r="F333" s="14">
        <v>240</v>
      </c>
      <c r="G333" s="15">
        <v>19028.400000000001</v>
      </c>
      <c r="H333" s="15">
        <v>-32.4</v>
      </c>
      <c r="I333" s="15">
        <f>G333+H333</f>
        <v>18996</v>
      </c>
    </row>
    <row r="334" spans="1:9" x14ac:dyDescent="0.2">
      <c r="A334" s="1"/>
      <c r="B334" s="17" t="s">
        <v>65</v>
      </c>
      <c r="C334" s="10" t="s">
        <v>51</v>
      </c>
      <c r="D334" s="10" t="s">
        <v>57</v>
      </c>
      <c r="E334" s="22" t="s">
        <v>209</v>
      </c>
      <c r="F334" s="14">
        <v>500</v>
      </c>
      <c r="G334" s="15">
        <f>G335</f>
        <v>0</v>
      </c>
      <c r="H334" s="15">
        <f t="shared" ref="H334" si="148">H335</f>
        <v>1876.7</v>
      </c>
      <c r="I334" s="15">
        <f>I335</f>
        <v>1876.7</v>
      </c>
    </row>
    <row r="335" spans="1:9" x14ac:dyDescent="0.2">
      <c r="A335" s="1"/>
      <c r="B335" s="18" t="s">
        <v>66</v>
      </c>
      <c r="C335" s="10" t="s">
        <v>51</v>
      </c>
      <c r="D335" s="10" t="s">
        <v>57</v>
      </c>
      <c r="E335" s="22" t="s">
        <v>209</v>
      </c>
      <c r="F335" s="14">
        <v>540</v>
      </c>
      <c r="G335" s="15"/>
      <c r="H335" s="15">
        <f>1876.7</f>
        <v>1876.7</v>
      </c>
      <c r="I335" s="15">
        <f>G335+H335</f>
        <v>1876.7</v>
      </c>
    </row>
    <row r="336" spans="1:9" x14ac:dyDescent="0.2">
      <c r="A336" s="1"/>
      <c r="B336" s="20" t="s">
        <v>301</v>
      </c>
      <c r="C336" s="10" t="s">
        <v>51</v>
      </c>
      <c r="D336" s="10" t="s">
        <v>51</v>
      </c>
      <c r="E336" s="10"/>
      <c r="F336" s="14"/>
      <c r="G336" s="15">
        <f>G337+G344</f>
        <v>290</v>
      </c>
      <c r="H336" s="15">
        <f>H337+H344</f>
        <v>-100</v>
      </c>
      <c r="I336" s="15">
        <f>I337+I344</f>
        <v>190</v>
      </c>
    </row>
    <row r="337" spans="1:9" ht="24" x14ac:dyDescent="0.2">
      <c r="A337" s="1"/>
      <c r="B337" s="17" t="s">
        <v>300</v>
      </c>
      <c r="C337" s="13">
        <v>5</v>
      </c>
      <c r="D337" s="13">
        <v>5</v>
      </c>
      <c r="E337" s="10" t="s">
        <v>144</v>
      </c>
      <c r="F337" s="14"/>
      <c r="G337" s="15">
        <f>G338</f>
        <v>290</v>
      </c>
      <c r="H337" s="15">
        <f t="shared" ref="H337:I337" si="149">H338</f>
        <v>-100</v>
      </c>
      <c r="I337" s="15">
        <f t="shared" si="149"/>
        <v>190</v>
      </c>
    </row>
    <row r="338" spans="1:9" ht="29.25" customHeight="1" x14ac:dyDescent="0.2">
      <c r="A338" s="1"/>
      <c r="B338" s="17" t="s">
        <v>302</v>
      </c>
      <c r="C338" s="13">
        <v>5</v>
      </c>
      <c r="D338" s="13">
        <v>5</v>
      </c>
      <c r="E338" s="10" t="s">
        <v>303</v>
      </c>
      <c r="F338" s="14"/>
      <c r="G338" s="15">
        <f>G339</f>
        <v>290</v>
      </c>
      <c r="H338" s="15">
        <f t="shared" ref="H338:I338" si="150">H339</f>
        <v>-100</v>
      </c>
      <c r="I338" s="15">
        <f t="shared" si="150"/>
        <v>190</v>
      </c>
    </row>
    <row r="339" spans="1:9" ht="24" x14ac:dyDescent="0.2">
      <c r="A339" s="1"/>
      <c r="B339" s="17" t="s">
        <v>79</v>
      </c>
      <c r="C339" s="13">
        <v>5</v>
      </c>
      <c r="D339" s="13">
        <v>5</v>
      </c>
      <c r="E339" s="10" t="s">
        <v>304</v>
      </c>
      <c r="F339" s="14"/>
      <c r="G339" s="15">
        <f>G340+G342</f>
        <v>290</v>
      </c>
      <c r="H339" s="15">
        <f t="shared" ref="H339:I339" si="151">H340+H342</f>
        <v>-100</v>
      </c>
      <c r="I339" s="15">
        <f t="shared" si="151"/>
        <v>190</v>
      </c>
    </row>
    <row r="340" spans="1:9" ht="24" x14ac:dyDescent="0.2">
      <c r="A340" s="1"/>
      <c r="B340" s="18" t="s">
        <v>103</v>
      </c>
      <c r="C340" s="13">
        <v>5</v>
      </c>
      <c r="D340" s="13">
        <v>5</v>
      </c>
      <c r="E340" s="10" t="s">
        <v>304</v>
      </c>
      <c r="F340" s="14">
        <v>200</v>
      </c>
      <c r="G340" s="15">
        <f>G341</f>
        <v>190</v>
      </c>
      <c r="H340" s="15">
        <f t="shared" ref="H340:H342" si="152">H341</f>
        <v>0</v>
      </c>
      <c r="I340" s="15">
        <f>I341</f>
        <v>190</v>
      </c>
    </row>
    <row r="341" spans="1:9" ht="24" x14ac:dyDescent="0.2">
      <c r="A341" s="1"/>
      <c r="B341" s="18" t="s">
        <v>17</v>
      </c>
      <c r="C341" s="13">
        <v>5</v>
      </c>
      <c r="D341" s="13">
        <v>5</v>
      </c>
      <c r="E341" s="10" t="s">
        <v>304</v>
      </c>
      <c r="F341" s="14">
        <v>240</v>
      </c>
      <c r="G341" s="15">
        <v>190</v>
      </c>
      <c r="H341" s="15"/>
      <c r="I341" s="15">
        <f>G341+H341</f>
        <v>190</v>
      </c>
    </row>
    <row r="342" spans="1:9" x14ac:dyDescent="0.2">
      <c r="A342" s="1"/>
      <c r="B342" s="17" t="s">
        <v>19</v>
      </c>
      <c r="C342" s="13">
        <v>5</v>
      </c>
      <c r="D342" s="13">
        <v>5</v>
      </c>
      <c r="E342" s="10" t="s">
        <v>304</v>
      </c>
      <c r="F342" s="14">
        <v>800</v>
      </c>
      <c r="G342" s="15">
        <f>G343</f>
        <v>100</v>
      </c>
      <c r="H342" s="15">
        <f t="shared" si="152"/>
        <v>-100</v>
      </c>
      <c r="I342" s="15">
        <f>I343</f>
        <v>0</v>
      </c>
    </row>
    <row r="343" spans="1:9" ht="36" x14ac:dyDescent="0.2">
      <c r="A343" s="1"/>
      <c r="B343" s="18" t="s">
        <v>104</v>
      </c>
      <c r="C343" s="13">
        <v>5</v>
      </c>
      <c r="D343" s="13">
        <v>5</v>
      </c>
      <c r="E343" s="10" t="s">
        <v>304</v>
      </c>
      <c r="F343" s="14">
        <v>810</v>
      </c>
      <c r="G343" s="15">
        <v>100</v>
      </c>
      <c r="H343" s="15">
        <v>-100</v>
      </c>
      <c r="I343" s="15">
        <f>G343+H343</f>
        <v>0</v>
      </c>
    </row>
    <row r="344" spans="1:9" s="2" customFormat="1" x14ac:dyDescent="0.2">
      <c r="B344" s="18" t="s">
        <v>252</v>
      </c>
      <c r="C344" s="10" t="s">
        <v>253</v>
      </c>
      <c r="D344" s="10" t="s">
        <v>31</v>
      </c>
      <c r="E344" s="22"/>
      <c r="F344" s="14"/>
      <c r="G344" s="15">
        <f>G345</f>
        <v>0</v>
      </c>
      <c r="H344" s="15">
        <f t="shared" ref="H344:H346" si="153">H345</f>
        <v>0</v>
      </c>
      <c r="I344" s="15">
        <f>I345</f>
        <v>0</v>
      </c>
    </row>
    <row r="345" spans="1:9" s="2" customFormat="1" x14ac:dyDescent="0.2">
      <c r="B345" s="18" t="s">
        <v>254</v>
      </c>
      <c r="C345" s="10" t="s">
        <v>253</v>
      </c>
      <c r="D345" s="10" t="s">
        <v>51</v>
      </c>
      <c r="E345" s="22"/>
      <c r="F345" s="14"/>
      <c r="G345" s="15">
        <f>G346</f>
        <v>0</v>
      </c>
      <c r="H345" s="15">
        <f t="shared" si="153"/>
        <v>0</v>
      </c>
      <c r="I345" s="15">
        <f>I346</f>
        <v>0</v>
      </c>
    </row>
    <row r="346" spans="1:9" s="2" customFormat="1" ht="24" x14ac:dyDescent="0.2">
      <c r="B346" s="18" t="s">
        <v>123</v>
      </c>
      <c r="C346" s="10" t="s">
        <v>253</v>
      </c>
      <c r="D346" s="10" t="s">
        <v>51</v>
      </c>
      <c r="E346" s="22" t="s">
        <v>188</v>
      </c>
      <c r="F346" s="14"/>
      <c r="G346" s="15">
        <f>G347</f>
        <v>0</v>
      </c>
      <c r="H346" s="15">
        <f t="shared" si="153"/>
        <v>0</v>
      </c>
      <c r="I346" s="15">
        <f>I347</f>
        <v>0</v>
      </c>
    </row>
    <row r="347" spans="1:9" s="2" customFormat="1" ht="24" x14ac:dyDescent="0.2">
      <c r="B347" s="18" t="s">
        <v>53</v>
      </c>
      <c r="C347" s="10" t="s">
        <v>253</v>
      </c>
      <c r="D347" s="10" t="s">
        <v>51</v>
      </c>
      <c r="E347" s="22" t="s">
        <v>193</v>
      </c>
      <c r="F347" s="14"/>
      <c r="G347" s="15">
        <f>G348+G354+G351</f>
        <v>0</v>
      </c>
      <c r="H347" s="15">
        <f t="shared" ref="H347" si="154">H348+H354+H351</f>
        <v>0</v>
      </c>
      <c r="I347" s="15">
        <f>I348+I354+I351</f>
        <v>0</v>
      </c>
    </row>
    <row r="348" spans="1:9" s="2" customFormat="1" ht="36" x14ac:dyDescent="0.2">
      <c r="B348" s="46" t="s">
        <v>284</v>
      </c>
      <c r="C348" s="10" t="s">
        <v>253</v>
      </c>
      <c r="D348" s="10" t="s">
        <v>51</v>
      </c>
      <c r="E348" s="22" t="s">
        <v>250</v>
      </c>
      <c r="F348" s="14"/>
      <c r="G348" s="15">
        <f>G349</f>
        <v>0</v>
      </c>
      <c r="H348" s="15">
        <f t="shared" ref="H348:H349" si="155">H349</f>
        <v>0</v>
      </c>
      <c r="I348" s="15">
        <f>I349</f>
        <v>0</v>
      </c>
    </row>
    <row r="349" spans="1:9" s="2" customFormat="1" ht="24" x14ac:dyDescent="0.2">
      <c r="B349" s="18" t="s">
        <v>103</v>
      </c>
      <c r="C349" s="10" t="s">
        <v>253</v>
      </c>
      <c r="D349" s="10" t="s">
        <v>51</v>
      </c>
      <c r="E349" s="22" t="s">
        <v>250</v>
      </c>
      <c r="F349" s="14">
        <v>200</v>
      </c>
      <c r="G349" s="15">
        <f>G350</f>
        <v>0</v>
      </c>
      <c r="H349" s="15">
        <f t="shared" si="155"/>
        <v>0</v>
      </c>
      <c r="I349" s="15">
        <f>I350</f>
        <v>0</v>
      </c>
    </row>
    <row r="350" spans="1:9" s="2" customFormat="1" ht="24" x14ac:dyDescent="0.2">
      <c r="B350" s="18" t="s">
        <v>17</v>
      </c>
      <c r="C350" s="10" t="s">
        <v>253</v>
      </c>
      <c r="D350" s="10" t="s">
        <v>51</v>
      </c>
      <c r="E350" s="22" t="s">
        <v>250</v>
      </c>
      <c r="F350" s="14">
        <v>240</v>
      </c>
      <c r="G350" s="15">
        <v>0</v>
      </c>
      <c r="H350" s="15"/>
      <c r="I350" s="15">
        <f>G350+H350</f>
        <v>0</v>
      </c>
    </row>
    <row r="351" spans="1:9" s="2" customFormat="1" ht="48" x14ac:dyDescent="0.2">
      <c r="B351" s="30" t="s">
        <v>78</v>
      </c>
      <c r="C351" s="38" t="s">
        <v>253</v>
      </c>
      <c r="D351" s="38" t="s">
        <v>51</v>
      </c>
      <c r="E351" s="47" t="s">
        <v>240</v>
      </c>
      <c r="F351" s="33"/>
      <c r="G351" s="40">
        <f>G352</f>
        <v>0</v>
      </c>
      <c r="H351" s="40">
        <f t="shared" ref="H351:H352" si="156">H352</f>
        <v>0</v>
      </c>
      <c r="I351" s="40">
        <f>I352</f>
        <v>0</v>
      </c>
    </row>
    <row r="352" spans="1:9" s="2" customFormat="1" x14ac:dyDescent="0.2">
      <c r="B352" s="30" t="s">
        <v>65</v>
      </c>
      <c r="C352" s="38" t="s">
        <v>253</v>
      </c>
      <c r="D352" s="38" t="s">
        <v>51</v>
      </c>
      <c r="E352" s="47" t="s">
        <v>240</v>
      </c>
      <c r="F352" s="33">
        <v>500</v>
      </c>
      <c r="G352" s="40">
        <f>G353</f>
        <v>0</v>
      </c>
      <c r="H352" s="40">
        <f t="shared" si="156"/>
        <v>0</v>
      </c>
      <c r="I352" s="40">
        <f>I353</f>
        <v>0</v>
      </c>
    </row>
    <row r="353" spans="2:9" s="2" customFormat="1" x14ac:dyDescent="0.2">
      <c r="B353" s="30" t="s">
        <v>66</v>
      </c>
      <c r="C353" s="38" t="s">
        <v>253</v>
      </c>
      <c r="D353" s="38" t="s">
        <v>51</v>
      </c>
      <c r="E353" s="47" t="s">
        <v>240</v>
      </c>
      <c r="F353" s="33">
        <v>540</v>
      </c>
      <c r="G353" s="40">
        <v>0</v>
      </c>
      <c r="H353" s="40"/>
      <c r="I353" s="40">
        <v>0</v>
      </c>
    </row>
    <row r="354" spans="2:9" s="2" customFormat="1" ht="24" x14ac:dyDescent="0.2">
      <c r="B354" s="30" t="s">
        <v>79</v>
      </c>
      <c r="C354" s="38" t="s">
        <v>253</v>
      </c>
      <c r="D354" s="38" t="s">
        <v>51</v>
      </c>
      <c r="E354" s="38" t="s">
        <v>197</v>
      </c>
      <c r="F354" s="33"/>
      <c r="G354" s="40">
        <f>G355</f>
        <v>0</v>
      </c>
      <c r="H354" s="40">
        <f t="shared" ref="H354:H355" si="157">H355</f>
        <v>0</v>
      </c>
      <c r="I354" s="40">
        <f>I355</f>
        <v>0</v>
      </c>
    </row>
    <row r="355" spans="2:9" s="2" customFormat="1" ht="24" x14ac:dyDescent="0.2">
      <c r="B355" s="18" t="s">
        <v>103</v>
      </c>
      <c r="C355" s="10" t="s">
        <v>253</v>
      </c>
      <c r="D355" s="10" t="s">
        <v>51</v>
      </c>
      <c r="E355" s="10" t="s">
        <v>197</v>
      </c>
      <c r="F355" s="14">
        <v>200</v>
      </c>
      <c r="G355" s="40">
        <f>G356</f>
        <v>0</v>
      </c>
      <c r="H355" s="40">
        <f t="shared" si="157"/>
        <v>0</v>
      </c>
      <c r="I355" s="40">
        <f>I356</f>
        <v>0</v>
      </c>
    </row>
    <row r="356" spans="2:9" s="2" customFormat="1" ht="24" x14ac:dyDescent="0.2">
      <c r="B356" s="18" t="s">
        <v>17</v>
      </c>
      <c r="C356" s="10" t="s">
        <v>253</v>
      </c>
      <c r="D356" s="10" t="s">
        <v>51</v>
      </c>
      <c r="E356" s="10" t="s">
        <v>197</v>
      </c>
      <c r="F356" s="14">
        <v>240</v>
      </c>
      <c r="G356" s="15">
        <v>0</v>
      </c>
      <c r="H356" s="15"/>
      <c r="I356" s="15">
        <v>0</v>
      </c>
    </row>
    <row r="357" spans="2:9" x14ac:dyDescent="0.2">
      <c r="B357" s="18" t="s">
        <v>235</v>
      </c>
      <c r="C357" s="10" t="s">
        <v>43</v>
      </c>
      <c r="D357" s="10" t="s">
        <v>31</v>
      </c>
      <c r="E357" s="10"/>
      <c r="F357" s="14"/>
      <c r="G357" s="15">
        <f>G358</f>
        <v>25039.600000000002</v>
      </c>
      <c r="H357" s="15">
        <f t="shared" ref="H357" si="158">H358</f>
        <v>1024.5</v>
      </c>
      <c r="I357" s="15">
        <f>I358</f>
        <v>26064.100000000006</v>
      </c>
    </row>
    <row r="358" spans="2:9" x14ac:dyDescent="0.2">
      <c r="B358" s="18" t="s">
        <v>58</v>
      </c>
      <c r="C358" s="10" t="s">
        <v>43</v>
      </c>
      <c r="D358" s="10" t="s">
        <v>40</v>
      </c>
      <c r="E358" s="10"/>
      <c r="F358" s="14"/>
      <c r="G358" s="15">
        <f>G359+G393</f>
        <v>25039.600000000002</v>
      </c>
      <c r="H358" s="15">
        <f>H359+H393</f>
        <v>1024.5</v>
      </c>
      <c r="I358" s="15">
        <f>I359+I393</f>
        <v>26064.100000000006</v>
      </c>
    </row>
    <row r="359" spans="2:9" ht="24" x14ac:dyDescent="0.2">
      <c r="B359" s="20" t="s">
        <v>125</v>
      </c>
      <c r="C359" s="10" t="s">
        <v>43</v>
      </c>
      <c r="D359" s="10" t="s">
        <v>40</v>
      </c>
      <c r="E359" s="38" t="s">
        <v>211</v>
      </c>
      <c r="F359" s="14"/>
      <c r="G359" s="15">
        <f>G360+G380</f>
        <v>24969.600000000002</v>
      </c>
      <c r="H359" s="15">
        <f>H360+H380</f>
        <v>1024.5</v>
      </c>
      <c r="I359" s="15">
        <f>I360+I380</f>
        <v>25994.100000000006</v>
      </c>
    </row>
    <row r="360" spans="2:9" ht="36" x14ac:dyDescent="0.2">
      <c r="B360" s="17" t="s">
        <v>96</v>
      </c>
      <c r="C360" s="10" t="s">
        <v>43</v>
      </c>
      <c r="D360" s="10" t="s">
        <v>40</v>
      </c>
      <c r="E360" s="38" t="s">
        <v>212</v>
      </c>
      <c r="F360" s="14"/>
      <c r="G360" s="15">
        <f>G361+G374</f>
        <v>9417.7000000000007</v>
      </c>
      <c r="H360" s="15">
        <f>H361+H374</f>
        <v>426.2</v>
      </c>
      <c r="I360" s="15">
        <f>I361+I374</f>
        <v>9843.9000000000015</v>
      </c>
    </row>
    <row r="361" spans="2:9" x14ac:dyDescent="0.2">
      <c r="B361" s="17" t="s">
        <v>97</v>
      </c>
      <c r="C361" s="10" t="s">
        <v>43</v>
      </c>
      <c r="D361" s="10" t="s">
        <v>40</v>
      </c>
      <c r="E361" s="38" t="s">
        <v>213</v>
      </c>
      <c r="F361" s="14"/>
      <c r="G361" s="15">
        <f>G362+G367</f>
        <v>8103.2000000000007</v>
      </c>
      <c r="H361" s="15">
        <f>H362+H367</f>
        <v>443</v>
      </c>
      <c r="I361" s="15">
        <f>I362+I367</f>
        <v>8546.2000000000007</v>
      </c>
    </row>
    <row r="362" spans="2:9" ht="24" x14ac:dyDescent="0.2">
      <c r="B362" s="17" t="s">
        <v>98</v>
      </c>
      <c r="C362" s="10" t="s">
        <v>43</v>
      </c>
      <c r="D362" s="10" t="s">
        <v>40</v>
      </c>
      <c r="E362" s="10" t="s">
        <v>214</v>
      </c>
      <c r="F362" s="14"/>
      <c r="G362" s="15">
        <f>G363+G365</f>
        <v>7970.1</v>
      </c>
      <c r="H362" s="15">
        <f t="shared" ref="H362" si="159">H363+H365</f>
        <v>443.1</v>
      </c>
      <c r="I362" s="15">
        <f>I363+I365</f>
        <v>8413.2000000000007</v>
      </c>
    </row>
    <row r="363" spans="2:9" ht="48" x14ac:dyDescent="0.2">
      <c r="B363" s="18" t="s">
        <v>10</v>
      </c>
      <c r="C363" s="10" t="s">
        <v>43</v>
      </c>
      <c r="D363" s="10" t="s">
        <v>40</v>
      </c>
      <c r="E363" s="10" t="s">
        <v>214</v>
      </c>
      <c r="F363" s="14">
        <v>100</v>
      </c>
      <c r="G363" s="15">
        <f>G364</f>
        <v>6884.7</v>
      </c>
      <c r="H363" s="15">
        <f t="shared" ref="H363" si="160">H364</f>
        <v>510.6</v>
      </c>
      <c r="I363" s="15">
        <f>I364</f>
        <v>7395.3</v>
      </c>
    </row>
    <row r="364" spans="2:9" x14ac:dyDescent="0.2">
      <c r="B364" s="18" t="s">
        <v>106</v>
      </c>
      <c r="C364" s="10" t="s">
        <v>43</v>
      </c>
      <c r="D364" s="10" t="s">
        <v>40</v>
      </c>
      <c r="E364" s="10" t="s">
        <v>214</v>
      </c>
      <c r="F364" s="14">
        <v>110</v>
      </c>
      <c r="G364" s="15">
        <v>6884.7</v>
      </c>
      <c r="H364" s="15">
        <v>510.6</v>
      </c>
      <c r="I364" s="15">
        <f>G364+H364</f>
        <v>7395.3</v>
      </c>
    </row>
    <row r="365" spans="2:9" ht="24" x14ac:dyDescent="0.2">
      <c r="B365" s="18" t="s">
        <v>103</v>
      </c>
      <c r="C365" s="10" t="s">
        <v>43</v>
      </c>
      <c r="D365" s="10" t="s">
        <v>40</v>
      </c>
      <c r="E365" s="10" t="s">
        <v>214</v>
      </c>
      <c r="F365" s="14">
        <v>200</v>
      </c>
      <c r="G365" s="15">
        <f>G366</f>
        <v>1085.4000000000001</v>
      </c>
      <c r="H365" s="15">
        <f t="shared" ref="H365" si="161">H366</f>
        <v>-67.5</v>
      </c>
      <c r="I365" s="15">
        <f>I366</f>
        <v>1017.9000000000001</v>
      </c>
    </row>
    <row r="366" spans="2:9" ht="24" x14ac:dyDescent="0.2">
      <c r="B366" s="18" t="s">
        <v>17</v>
      </c>
      <c r="C366" s="10" t="s">
        <v>43</v>
      </c>
      <c r="D366" s="10" t="s">
        <v>40</v>
      </c>
      <c r="E366" s="10" t="s">
        <v>214</v>
      </c>
      <c r="F366" s="14">
        <v>240</v>
      </c>
      <c r="G366" s="15">
        <v>1085.4000000000001</v>
      </c>
      <c r="H366" s="15">
        <v>-67.5</v>
      </c>
      <c r="I366" s="15">
        <f>G366+H366</f>
        <v>1017.9000000000001</v>
      </c>
    </row>
    <row r="367" spans="2:9" x14ac:dyDescent="0.2">
      <c r="B367" s="49" t="s">
        <v>220</v>
      </c>
      <c r="C367" s="38" t="s">
        <v>43</v>
      </c>
      <c r="D367" s="38" t="s">
        <v>40</v>
      </c>
      <c r="E367" s="38" t="s">
        <v>213</v>
      </c>
      <c r="F367" s="39"/>
      <c r="G367" s="40">
        <f>G368+G371</f>
        <v>133.1</v>
      </c>
      <c r="H367" s="40">
        <f t="shared" ref="H367" si="162">H368+H371</f>
        <v>-0.1</v>
      </c>
      <c r="I367" s="40">
        <f>I368+I371</f>
        <v>133</v>
      </c>
    </row>
    <row r="368" spans="2:9" ht="24" x14ac:dyDescent="0.2">
      <c r="B368" s="49" t="s">
        <v>285</v>
      </c>
      <c r="C368" s="38" t="s">
        <v>43</v>
      </c>
      <c r="D368" s="38" t="s">
        <v>40</v>
      </c>
      <c r="E368" s="38" t="s">
        <v>242</v>
      </c>
      <c r="F368" s="39"/>
      <c r="G368" s="40">
        <f>G369</f>
        <v>126.4</v>
      </c>
      <c r="H368" s="40">
        <f t="shared" ref="H368:H369" si="163">H369</f>
        <v>0</v>
      </c>
      <c r="I368" s="40">
        <f>I369</f>
        <v>126.4</v>
      </c>
    </row>
    <row r="369" spans="2:9" ht="24" x14ac:dyDescent="0.2">
      <c r="B369" s="18" t="s">
        <v>103</v>
      </c>
      <c r="C369" s="10" t="s">
        <v>43</v>
      </c>
      <c r="D369" s="10" t="s">
        <v>40</v>
      </c>
      <c r="E369" s="10" t="s">
        <v>242</v>
      </c>
      <c r="F369" s="14">
        <v>200</v>
      </c>
      <c r="G369" s="15">
        <f>G370</f>
        <v>126.4</v>
      </c>
      <c r="H369" s="15">
        <f t="shared" si="163"/>
        <v>0</v>
      </c>
      <c r="I369" s="15">
        <f>I370</f>
        <v>126.4</v>
      </c>
    </row>
    <row r="370" spans="2:9" ht="24" x14ac:dyDescent="0.2">
      <c r="B370" s="30" t="s">
        <v>17</v>
      </c>
      <c r="C370" s="32" t="s">
        <v>43</v>
      </c>
      <c r="D370" s="32" t="s">
        <v>40</v>
      </c>
      <c r="E370" s="32" t="s">
        <v>242</v>
      </c>
      <c r="F370" s="33">
        <v>240</v>
      </c>
      <c r="G370" s="34">
        <v>126.4</v>
      </c>
      <c r="H370" s="34"/>
      <c r="I370" s="34">
        <f>G370+H370</f>
        <v>126.4</v>
      </c>
    </row>
    <row r="371" spans="2:9" ht="36" x14ac:dyDescent="0.2">
      <c r="B371" s="30" t="s">
        <v>286</v>
      </c>
      <c r="C371" s="32" t="s">
        <v>43</v>
      </c>
      <c r="D371" s="32" t="s">
        <v>40</v>
      </c>
      <c r="E371" s="32" t="s">
        <v>241</v>
      </c>
      <c r="F371" s="33"/>
      <c r="G371" s="34">
        <f>G372</f>
        <v>6.7</v>
      </c>
      <c r="H371" s="34">
        <f t="shared" ref="H371:H372" si="164">H372</f>
        <v>-0.1</v>
      </c>
      <c r="I371" s="34">
        <f>I372</f>
        <v>6.6000000000000005</v>
      </c>
    </row>
    <row r="372" spans="2:9" ht="24" x14ac:dyDescent="0.2">
      <c r="B372" s="18" t="s">
        <v>103</v>
      </c>
      <c r="C372" s="32" t="s">
        <v>43</v>
      </c>
      <c r="D372" s="32" t="s">
        <v>40</v>
      </c>
      <c r="E372" s="32" t="s">
        <v>241</v>
      </c>
      <c r="F372" s="14">
        <v>200</v>
      </c>
      <c r="G372" s="34">
        <f>G373</f>
        <v>6.7</v>
      </c>
      <c r="H372" s="34">
        <f t="shared" si="164"/>
        <v>-0.1</v>
      </c>
      <c r="I372" s="34">
        <f>I373</f>
        <v>6.6000000000000005</v>
      </c>
    </row>
    <row r="373" spans="2:9" ht="24" x14ac:dyDescent="0.2">
      <c r="B373" s="30" t="s">
        <v>17</v>
      </c>
      <c r="C373" s="32" t="s">
        <v>43</v>
      </c>
      <c r="D373" s="32" t="s">
        <v>40</v>
      </c>
      <c r="E373" s="32" t="s">
        <v>241</v>
      </c>
      <c r="F373" s="33">
        <v>240</v>
      </c>
      <c r="G373" s="34">
        <v>6.7</v>
      </c>
      <c r="H373" s="34">
        <v>-0.1</v>
      </c>
      <c r="I373" s="34">
        <f>G373+H373</f>
        <v>6.6000000000000005</v>
      </c>
    </row>
    <row r="374" spans="2:9" x14ac:dyDescent="0.2">
      <c r="B374" s="17" t="s">
        <v>99</v>
      </c>
      <c r="C374" s="10" t="s">
        <v>43</v>
      </c>
      <c r="D374" s="10" t="s">
        <v>40</v>
      </c>
      <c r="E374" s="10" t="s">
        <v>215</v>
      </c>
      <c r="F374" s="14"/>
      <c r="G374" s="15">
        <f>G375</f>
        <v>1314.5</v>
      </c>
      <c r="H374" s="15">
        <f t="shared" ref="H374" si="165">H375</f>
        <v>-16.799999999999997</v>
      </c>
      <c r="I374" s="15">
        <f>I375</f>
        <v>1297.7</v>
      </c>
    </row>
    <row r="375" spans="2:9" ht="24" x14ac:dyDescent="0.2">
      <c r="B375" s="17" t="s">
        <v>98</v>
      </c>
      <c r="C375" s="10" t="s">
        <v>43</v>
      </c>
      <c r="D375" s="10" t="s">
        <v>40</v>
      </c>
      <c r="E375" s="10" t="s">
        <v>216</v>
      </c>
      <c r="F375" s="14"/>
      <c r="G375" s="15">
        <f>G376+G378</f>
        <v>1314.5</v>
      </c>
      <c r="H375" s="15">
        <f t="shared" ref="H375" si="166">H376+H378</f>
        <v>-16.799999999999997</v>
      </c>
      <c r="I375" s="15">
        <f>I376+I378</f>
        <v>1297.7</v>
      </c>
    </row>
    <row r="376" spans="2:9" ht="48" x14ac:dyDescent="0.2">
      <c r="B376" s="18" t="s">
        <v>10</v>
      </c>
      <c r="C376" s="10" t="s">
        <v>43</v>
      </c>
      <c r="D376" s="10" t="s">
        <v>40</v>
      </c>
      <c r="E376" s="10" t="s">
        <v>216</v>
      </c>
      <c r="F376" s="14">
        <v>100</v>
      </c>
      <c r="G376" s="15">
        <f>G377</f>
        <v>922.6</v>
      </c>
      <c r="H376" s="15">
        <f t="shared" ref="H376" si="167">H377</f>
        <v>31.6</v>
      </c>
      <c r="I376" s="15">
        <f>I377</f>
        <v>954.2</v>
      </c>
    </row>
    <row r="377" spans="2:9" x14ac:dyDescent="0.2">
      <c r="B377" s="18" t="s">
        <v>106</v>
      </c>
      <c r="C377" s="10" t="s">
        <v>43</v>
      </c>
      <c r="D377" s="10" t="s">
        <v>40</v>
      </c>
      <c r="E377" s="10" t="s">
        <v>216</v>
      </c>
      <c r="F377" s="14">
        <v>110</v>
      </c>
      <c r="G377" s="15">
        <v>922.6</v>
      </c>
      <c r="H377" s="15">
        <v>31.6</v>
      </c>
      <c r="I377" s="15">
        <f>G377+H377</f>
        <v>954.2</v>
      </c>
    </row>
    <row r="378" spans="2:9" ht="24" x14ac:dyDescent="0.2">
      <c r="B378" s="18" t="s">
        <v>103</v>
      </c>
      <c r="C378" s="10" t="s">
        <v>43</v>
      </c>
      <c r="D378" s="10" t="s">
        <v>40</v>
      </c>
      <c r="E378" s="10" t="s">
        <v>216</v>
      </c>
      <c r="F378" s="14">
        <v>200</v>
      </c>
      <c r="G378" s="15">
        <f t="shared" ref="G378:I378" si="168">G379</f>
        <v>391.9</v>
      </c>
      <c r="H378" s="15">
        <f t="shared" si="168"/>
        <v>-48.4</v>
      </c>
      <c r="I378" s="15">
        <f t="shared" si="168"/>
        <v>343.5</v>
      </c>
    </row>
    <row r="379" spans="2:9" ht="24" x14ac:dyDescent="0.2">
      <c r="B379" s="18" t="s">
        <v>17</v>
      </c>
      <c r="C379" s="10" t="s">
        <v>43</v>
      </c>
      <c r="D379" s="10" t="s">
        <v>40</v>
      </c>
      <c r="E379" s="10" t="s">
        <v>216</v>
      </c>
      <c r="F379" s="14">
        <v>240</v>
      </c>
      <c r="G379" s="15">
        <v>391.9</v>
      </c>
      <c r="H379" s="15">
        <v>-48.4</v>
      </c>
      <c r="I379" s="15">
        <f>G379+H379</f>
        <v>343.5</v>
      </c>
    </row>
    <row r="380" spans="2:9" x14ac:dyDescent="0.2">
      <c r="B380" s="17" t="s">
        <v>75</v>
      </c>
      <c r="C380" s="10" t="s">
        <v>43</v>
      </c>
      <c r="D380" s="10" t="s">
        <v>40</v>
      </c>
      <c r="E380" s="10" t="s">
        <v>217</v>
      </c>
      <c r="F380" s="14"/>
      <c r="G380" s="15">
        <f>G381</f>
        <v>15551.900000000001</v>
      </c>
      <c r="H380" s="15">
        <f t="shared" ref="H380" si="169">H381</f>
        <v>598.30000000000007</v>
      </c>
      <c r="I380" s="15">
        <f>I381</f>
        <v>16150.200000000003</v>
      </c>
    </row>
    <row r="381" spans="2:9" ht="24" x14ac:dyDescent="0.2">
      <c r="B381" s="17" t="s">
        <v>76</v>
      </c>
      <c r="C381" s="10" t="s">
        <v>43</v>
      </c>
      <c r="D381" s="10" t="s">
        <v>40</v>
      </c>
      <c r="E381" s="10" t="s">
        <v>218</v>
      </c>
      <c r="F381" s="14"/>
      <c r="G381" s="15">
        <f>G382+G390</f>
        <v>15551.900000000001</v>
      </c>
      <c r="H381" s="15">
        <f t="shared" ref="H381" si="170">H382+H390</f>
        <v>598.30000000000007</v>
      </c>
      <c r="I381" s="15">
        <f>I382+I390</f>
        <v>16150.200000000003</v>
      </c>
    </row>
    <row r="382" spans="2:9" ht="24" x14ac:dyDescent="0.2">
      <c r="B382" s="17" t="s">
        <v>98</v>
      </c>
      <c r="C382" s="10" t="s">
        <v>43</v>
      </c>
      <c r="D382" s="10" t="s">
        <v>40</v>
      </c>
      <c r="E382" s="10" t="s">
        <v>219</v>
      </c>
      <c r="F382" s="14"/>
      <c r="G382" s="15">
        <f>G383+G385+G387</f>
        <v>15551.900000000001</v>
      </c>
      <c r="H382" s="15">
        <f t="shared" ref="H382" si="171">H383+H385+H387</f>
        <v>598.30000000000007</v>
      </c>
      <c r="I382" s="15">
        <f>I383+I385+I387</f>
        <v>16150.200000000003</v>
      </c>
    </row>
    <row r="383" spans="2:9" ht="48" x14ac:dyDescent="0.2">
      <c r="B383" s="18" t="s">
        <v>10</v>
      </c>
      <c r="C383" s="10" t="s">
        <v>43</v>
      </c>
      <c r="D383" s="10" t="s">
        <v>40</v>
      </c>
      <c r="E383" s="10" t="s">
        <v>219</v>
      </c>
      <c r="F383" s="14">
        <v>100</v>
      </c>
      <c r="G383" s="15">
        <f>G384</f>
        <v>12249.7</v>
      </c>
      <c r="H383" s="15">
        <f t="shared" ref="H383" si="172">H384</f>
        <v>1048.2</v>
      </c>
      <c r="I383" s="15">
        <f>I384</f>
        <v>13297.900000000001</v>
      </c>
    </row>
    <row r="384" spans="2:9" x14ac:dyDescent="0.2">
      <c r="B384" s="18" t="s">
        <v>106</v>
      </c>
      <c r="C384" s="10" t="s">
        <v>43</v>
      </c>
      <c r="D384" s="10" t="s">
        <v>40</v>
      </c>
      <c r="E384" s="10" t="s">
        <v>219</v>
      </c>
      <c r="F384" s="14">
        <v>110</v>
      </c>
      <c r="G384" s="15">
        <v>12249.7</v>
      </c>
      <c r="H384" s="15">
        <v>1048.2</v>
      </c>
      <c r="I384" s="15">
        <f>G384+H384</f>
        <v>13297.900000000001</v>
      </c>
    </row>
    <row r="385" spans="2:9" ht="24" x14ac:dyDescent="0.2">
      <c r="B385" s="18" t="s">
        <v>103</v>
      </c>
      <c r="C385" s="10" t="s">
        <v>43</v>
      </c>
      <c r="D385" s="10" t="s">
        <v>40</v>
      </c>
      <c r="E385" s="10" t="s">
        <v>219</v>
      </c>
      <c r="F385" s="14">
        <v>200</v>
      </c>
      <c r="G385" s="15">
        <f>G386</f>
        <v>3010.5</v>
      </c>
      <c r="H385" s="15">
        <f t="shared" ref="H385" si="173">H386</f>
        <v>-357.9</v>
      </c>
      <c r="I385" s="15">
        <f>I386</f>
        <v>2652.6</v>
      </c>
    </row>
    <row r="386" spans="2:9" ht="24" x14ac:dyDescent="0.2">
      <c r="B386" s="18" t="s">
        <v>17</v>
      </c>
      <c r="C386" s="10" t="s">
        <v>43</v>
      </c>
      <c r="D386" s="10" t="s">
        <v>40</v>
      </c>
      <c r="E386" s="10" t="s">
        <v>219</v>
      </c>
      <c r="F386" s="14">
        <v>240</v>
      </c>
      <c r="G386" s="15">
        <v>3010.5</v>
      </c>
      <c r="H386" s="15">
        <v>-357.9</v>
      </c>
      <c r="I386" s="15">
        <f>G386+H386</f>
        <v>2652.6</v>
      </c>
    </row>
    <row r="387" spans="2:9" x14ac:dyDescent="0.2">
      <c r="B387" s="18" t="s">
        <v>19</v>
      </c>
      <c r="C387" s="10" t="s">
        <v>43</v>
      </c>
      <c r="D387" s="10" t="s">
        <v>40</v>
      </c>
      <c r="E387" s="10" t="s">
        <v>219</v>
      </c>
      <c r="F387" s="14">
        <v>800</v>
      </c>
      <c r="G387" s="15">
        <f>G388+G389</f>
        <v>291.7</v>
      </c>
      <c r="H387" s="15">
        <f t="shared" ref="H387" si="174">H388+H389</f>
        <v>-92</v>
      </c>
      <c r="I387" s="15">
        <f>I388+I389</f>
        <v>199.7</v>
      </c>
    </row>
    <row r="388" spans="2:9" s="2" customFormat="1" x14ac:dyDescent="0.2">
      <c r="B388" s="41" t="s">
        <v>108</v>
      </c>
      <c r="C388" s="43" t="s">
        <v>43</v>
      </c>
      <c r="D388" s="43" t="s">
        <v>40</v>
      </c>
      <c r="E388" s="43" t="s">
        <v>219</v>
      </c>
      <c r="F388" s="44">
        <v>830</v>
      </c>
      <c r="G388" s="45">
        <v>0</v>
      </c>
      <c r="H388" s="45"/>
      <c r="I388" s="45">
        <f>G388+H388</f>
        <v>0</v>
      </c>
    </row>
    <row r="389" spans="2:9" x14ac:dyDescent="0.2">
      <c r="B389" s="18" t="s">
        <v>20</v>
      </c>
      <c r="C389" s="10" t="s">
        <v>43</v>
      </c>
      <c r="D389" s="10" t="s">
        <v>40</v>
      </c>
      <c r="E389" s="10" t="s">
        <v>219</v>
      </c>
      <c r="F389" s="14">
        <v>850</v>
      </c>
      <c r="G389" s="15">
        <v>291.7</v>
      </c>
      <c r="H389" s="15">
        <v>-92</v>
      </c>
      <c r="I389" s="15">
        <f>G389+H389</f>
        <v>199.7</v>
      </c>
    </row>
    <row r="390" spans="2:9" ht="22.5" customHeight="1" x14ac:dyDescent="0.2">
      <c r="B390" s="49" t="s">
        <v>243</v>
      </c>
      <c r="C390" s="10" t="s">
        <v>43</v>
      </c>
      <c r="D390" s="10" t="s">
        <v>40</v>
      </c>
      <c r="E390" s="38" t="s">
        <v>246</v>
      </c>
      <c r="F390" s="39"/>
      <c r="G390" s="40">
        <f>G391</f>
        <v>0</v>
      </c>
      <c r="H390" s="40">
        <f t="shared" ref="H390:H391" si="175">H391</f>
        <v>0</v>
      </c>
      <c r="I390" s="40">
        <f>I391</f>
        <v>0</v>
      </c>
    </row>
    <row r="391" spans="2:9" ht="24" x14ac:dyDescent="0.2">
      <c r="B391" s="18" t="s">
        <v>103</v>
      </c>
      <c r="C391" s="38" t="s">
        <v>43</v>
      </c>
      <c r="D391" s="38" t="s">
        <v>40</v>
      </c>
      <c r="E391" s="38" t="s">
        <v>246</v>
      </c>
      <c r="F391" s="39">
        <v>200</v>
      </c>
      <c r="G391" s="40">
        <f>G392</f>
        <v>0</v>
      </c>
      <c r="H391" s="40">
        <f t="shared" si="175"/>
        <v>0</v>
      </c>
      <c r="I391" s="40">
        <f>I392</f>
        <v>0</v>
      </c>
    </row>
    <row r="392" spans="2:9" ht="24" x14ac:dyDescent="0.2">
      <c r="B392" s="18" t="s">
        <v>17</v>
      </c>
      <c r="C392" s="38" t="s">
        <v>43</v>
      </c>
      <c r="D392" s="38" t="s">
        <v>40</v>
      </c>
      <c r="E392" s="38" t="s">
        <v>246</v>
      </c>
      <c r="F392" s="39">
        <v>240</v>
      </c>
      <c r="G392" s="40"/>
      <c r="H392" s="40"/>
      <c r="I392" s="40"/>
    </row>
    <row r="393" spans="2:9" ht="72" x14ac:dyDescent="0.2">
      <c r="B393" s="61" t="s">
        <v>118</v>
      </c>
      <c r="C393" s="10" t="s">
        <v>43</v>
      </c>
      <c r="D393" s="10" t="s">
        <v>40</v>
      </c>
      <c r="E393" s="10" t="s">
        <v>155</v>
      </c>
      <c r="F393" s="14"/>
      <c r="G393" s="15">
        <f>G394+G399</f>
        <v>70</v>
      </c>
      <c r="H393" s="15">
        <f t="shared" ref="H393" si="176">H394+H399</f>
        <v>0</v>
      </c>
      <c r="I393" s="15">
        <f>I394+I399</f>
        <v>70</v>
      </c>
    </row>
    <row r="394" spans="2:9" x14ac:dyDescent="0.2">
      <c r="B394" s="17" t="s">
        <v>27</v>
      </c>
      <c r="C394" s="13">
        <v>8</v>
      </c>
      <c r="D394" s="13">
        <v>1</v>
      </c>
      <c r="E394" s="10" t="s">
        <v>221</v>
      </c>
      <c r="F394" s="14"/>
      <c r="G394" s="15">
        <f t="shared" ref="G394:I397" si="177">G395</f>
        <v>35</v>
      </c>
      <c r="H394" s="15">
        <f t="shared" si="177"/>
        <v>0</v>
      </c>
      <c r="I394" s="15">
        <f t="shared" si="177"/>
        <v>35</v>
      </c>
    </row>
    <row r="395" spans="2:9" ht="24" x14ac:dyDescent="0.2">
      <c r="B395" s="17" t="s">
        <v>100</v>
      </c>
      <c r="C395" s="13">
        <v>8</v>
      </c>
      <c r="D395" s="13">
        <v>1</v>
      </c>
      <c r="E395" s="10" t="s">
        <v>222</v>
      </c>
      <c r="F395" s="14"/>
      <c r="G395" s="15">
        <f t="shared" si="177"/>
        <v>35</v>
      </c>
      <c r="H395" s="15">
        <f t="shared" si="177"/>
        <v>0</v>
      </c>
      <c r="I395" s="15">
        <f t="shared" si="177"/>
        <v>35</v>
      </c>
    </row>
    <row r="396" spans="2:9" ht="24" x14ac:dyDescent="0.2">
      <c r="B396" s="17" t="s">
        <v>79</v>
      </c>
      <c r="C396" s="13">
        <v>8</v>
      </c>
      <c r="D396" s="13">
        <v>1</v>
      </c>
      <c r="E396" s="10" t="s">
        <v>223</v>
      </c>
      <c r="F396" s="14"/>
      <c r="G396" s="15">
        <f>G397</f>
        <v>35</v>
      </c>
      <c r="H396" s="15">
        <f t="shared" si="177"/>
        <v>0</v>
      </c>
      <c r="I396" s="15">
        <f>I397</f>
        <v>35</v>
      </c>
    </row>
    <row r="397" spans="2:9" ht="24" x14ac:dyDescent="0.2">
      <c r="B397" s="18" t="s">
        <v>103</v>
      </c>
      <c r="C397" s="13">
        <v>8</v>
      </c>
      <c r="D397" s="13">
        <v>1</v>
      </c>
      <c r="E397" s="10" t="s">
        <v>223</v>
      </c>
      <c r="F397" s="14">
        <v>200</v>
      </c>
      <c r="G397" s="15">
        <f>G398</f>
        <v>35</v>
      </c>
      <c r="H397" s="15">
        <f t="shared" si="177"/>
        <v>0</v>
      </c>
      <c r="I397" s="15">
        <f>I398</f>
        <v>35</v>
      </c>
    </row>
    <row r="398" spans="2:9" ht="24" x14ac:dyDescent="0.2">
      <c r="B398" s="18" t="s">
        <v>17</v>
      </c>
      <c r="C398" s="13">
        <v>8</v>
      </c>
      <c r="D398" s="13">
        <v>1</v>
      </c>
      <c r="E398" s="10" t="s">
        <v>223</v>
      </c>
      <c r="F398" s="14">
        <v>240</v>
      </c>
      <c r="G398" s="15">
        <v>35</v>
      </c>
      <c r="H398" s="15"/>
      <c r="I398" s="15">
        <f>G398+H398</f>
        <v>35</v>
      </c>
    </row>
    <row r="399" spans="2:9" ht="24" x14ac:dyDescent="0.2">
      <c r="B399" s="17" t="s">
        <v>28</v>
      </c>
      <c r="C399" s="13">
        <v>8</v>
      </c>
      <c r="D399" s="13">
        <v>1</v>
      </c>
      <c r="E399" s="10" t="s">
        <v>225</v>
      </c>
      <c r="F399" s="14"/>
      <c r="G399" s="15">
        <f t="shared" ref="G399:I402" si="178">G400</f>
        <v>35</v>
      </c>
      <c r="H399" s="15">
        <f t="shared" si="178"/>
        <v>0</v>
      </c>
      <c r="I399" s="15">
        <f t="shared" si="178"/>
        <v>35</v>
      </c>
    </row>
    <row r="400" spans="2:9" ht="36" x14ac:dyDescent="0.2">
      <c r="B400" s="17" t="s">
        <v>80</v>
      </c>
      <c r="C400" s="13">
        <v>8</v>
      </c>
      <c r="D400" s="13">
        <v>1</v>
      </c>
      <c r="E400" s="10" t="s">
        <v>224</v>
      </c>
      <c r="F400" s="14"/>
      <c r="G400" s="15">
        <f t="shared" si="178"/>
        <v>35</v>
      </c>
      <c r="H400" s="15">
        <f t="shared" si="178"/>
        <v>0</v>
      </c>
      <c r="I400" s="15">
        <f t="shared" si="178"/>
        <v>35</v>
      </c>
    </row>
    <row r="401" spans="2:9" ht="24" x14ac:dyDescent="0.2">
      <c r="B401" s="17" t="s">
        <v>79</v>
      </c>
      <c r="C401" s="13">
        <v>8</v>
      </c>
      <c r="D401" s="13">
        <v>1</v>
      </c>
      <c r="E401" s="10" t="s">
        <v>226</v>
      </c>
      <c r="F401" s="14"/>
      <c r="G401" s="15">
        <f>G402</f>
        <v>35</v>
      </c>
      <c r="H401" s="15">
        <f t="shared" si="178"/>
        <v>0</v>
      </c>
      <c r="I401" s="15">
        <f>I402</f>
        <v>35</v>
      </c>
    </row>
    <row r="402" spans="2:9" ht="24" x14ac:dyDescent="0.2">
      <c r="B402" s="18" t="s">
        <v>103</v>
      </c>
      <c r="C402" s="13">
        <v>8</v>
      </c>
      <c r="D402" s="13">
        <v>1</v>
      </c>
      <c r="E402" s="10" t="s">
        <v>226</v>
      </c>
      <c r="F402" s="14">
        <v>200</v>
      </c>
      <c r="G402" s="15">
        <f>G403</f>
        <v>35</v>
      </c>
      <c r="H402" s="15">
        <f t="shared" si="178"/>
        <v>0</v>
      </c>
      <c r="I402" s="15">
        <f>I403</f>
        <v>35</v>
      </c>
    </row>
    <row r="403" spans="2:9" ht="24" x14ac:dyDescent="0.2">
      <c r="B403" s="18" t="s">
        <v>17</v>
      </c>
      <c r="C403" s="13">
        <v>8</v>
      </c>
      <c r="D403" s="13">
        <v>1</v>
      </c>
      <c r="E403" s="10" t="s">
        <v>226</v>
      </c>
      <c r="F403" s="14">
        <v>240</v>
      </c>
      <c r="G403" s="15">
        <v>35</v>
      </c>
      <c r="H403" s="15"/>
      <c r="I403" s="15">
        <f>G403+H403</f>
        <v>35</v>
      </c>
    </row>
    <row r="404" spans="2:9" x14ac:dyDescent="0.2">
      <c r="B404" s="20" t="s">
        <v>59</v>
      </c>
      <c r="C404" s="10">
        <v>10</v>
      </c>
      <c r="D404" s="10" t="s">
        <v>31</v>
      </c>
      <c r="E404" s="10"/>
      <c r="F404" s="14"/>
      <c r="G404" s="15">
        <f t="shared" ref="G404:I407" si="179">G405</f>
        <v>420</v>
      </c>
      <c r="H404" s="15">
        <f t="shared" si="179"/>
        <v>0</v>
      </c>
      <c r="I404" s="15">
        <f t="shared" si="179"/>
        <v>420</v>
      </c>
    </row>
    <row r="405" spans="2:9" x14ac:dyDescent="0.2">
      <c r="B405" s="20" t="s">
        <v>60</v>
      </c>
      <c r="C405" s="10" t="s">
        <v>49</v>
      </c>
      <c r="D405" s="10" t="s">
        <v>40</v>
      </c>
      <c r="E405" s="10"/>
      <c r="F405" s="14"/>
      <c r="G405" s="15">
        <f t="shared" si="179"/>
        <v>420</v>
      </c>
      <c r="H405" s="15">
        <f t="shared" si="179"/>
        <v>0</v>
      </c>
      <c r="I405" s="15">
        <f t="shared" si="179"/>
        <v>420</v>
      </c>
    </row>
    <row r="406" spans="2:9" ht="24" x14ac:dyDescent="0.2">
      <c r="B406" s="16" t="s">
        <v>117</v>
      </c>
      <c r="C406" s="10" t="s">
        <v>49</v>
      </c>
      <c r="D406" s="10" t="s">
        <v>40</v>
      </c>
      <c r="E406" s="10" t="s">
        <v>127</v>
      </c>
      <c r="F406" s="14"/>
      <c r="G406" s="15">
        <f>G407</f>
        <v>420</v>
      </c>
      <c r="H406" s="15">
        <f t="shared" si="179"/>
        <v>0</v>
      </c>
      <c r="I406" s="15">
        <f>I407</f>
        <v>420</v>
      </c>
    </row>
    <row r="407" spans="2:9" ht="24" x14ac:dyDescent="0.2">
      <c r="B407" s="26" t="s">
        <v>33</v>
      </c>
      <c r="C407" s="10" t="s">
        <v>49</v>
      </c>
      <c r="D407" s="10" t="s">
        <v>40</v>
      </c>
      <c r="E407" s="10" t="s">
        <v>131</v>
      </c>
      <c r="F407" s="14"/>
      <c r="G407" s="15">
        <f>G408</f>
        <v>420</v>
      </c>
      <c r="H407" s="15">
        <f t="shared" si="179"/>
        <v>0</v>
      </c>
      <c r="I407" s="15">
        <f>I408</f>
        <v>420</v>
      </c>
    </row>
    <row r="408" spans="2:9" ht="24" x14ac:dyDescent="0.2">
      <c r="B408" s="17" t="s">
        <v>73</v>
      </c>
      <c r="C408" s="10" t="s">
        <v>49</v>
      </c>
      <c r="D408" s="10" t="s">
        <v>40</v>
      </c>
      <c r="E408" s="10" t="s">
        <v>132</v>
      </c>
      <c r="F408" s="14"/>
      <c r="G408" s="15">
        <f t="shared" ref="G408:I410" si="180">G409</f>
        <v>420</v>
      </c>
      <c r="H408" s="15">
        <f t="shared" si="180"/>
        <v>0</v>
      </c>
      <c r="I408" s="15">
        <f t="shared" si="180"/>
        <v>420</v>
      </c>
    </row>
    <row r="409" spans="2:9" x14ac:dyDescent="0.2">
      <c r="B409" s="26" t="s">
        <v>101</v>
      </c>
      <c r="C409" s="10" t="s">
        <v>49</v>
      </c>
      <c r="D409" s="10" t="s">
        <v>40</v>
      </c>
      <c r="E409" s="10" t="s">
        <v>227</v>
      </c>
      <c r="F409" s="14"/>
      <c r="G409" s="15">
        <f t="shared" si="180"/>
        <v>420</v>
      </c>
      <c r="H409" s="15">
        <f t="shared" si="180"/>
        <v>0</v>
      </c>
      <c r="I409" s="15">
        <f t="shared" si="180"/>
        <v>420</v>
      </c>
    </row>
    <row r="410" spans="2:9" x14ac:dyDescent="0.2">
      <c r="B410" s="12" t="s">
        <v>61</v>
      </c>
      <c r="C410" s="10" t="s">
        <v>49</v>
      </c>
      <c r="D410" s="10" t="s">
        <v>40</v>
      </c>
      <c r="E410" s="10" t="s">
        <v>227</v>
      </c>
      <c r="F410" s="14">
        <v>300</v>
      </c>
      <c r="G410" s="15">
        <f t="shared" si="180"/>
        <v>420</v>
      </c>
      <c r="H410" s="15">
        <f t="shared" si="180"/>
        <v>0</v>
      </c>
      <c r="I410" s="15">
        <f t="shared" si="180"/>
        <v>420</v>
      </c>
    </row>
    <row r="411" spans="2:9" x14ac:dyDescent="0.2">
      <c r="B411" s="18" t="s">
        <v>260</v>
      </c>
      <c r="C411" s="13">
        <v>10</v>
      </c>
      <c r="D411" s="13">
        <v>1</v>
      </c>
      <c r="E411" s="10" t="s">
        <v>227</v>
      </c>
      <c r="F411" s="14">
        <v>310</v>
      </c>
      <c r="G411" s="15">
        <v>420</v>
      </c>
      <c r="H411" s="15"/>
      <c r="I411" s="15">
        <f>G411+H411</f>
        <v>420</v>
      </c>
    </row>
    <row r="412" spans="2:9" x14ac:dyDescent="0.2">
      <c r="B412" s="20" t="s">
        <v>62</v>
      </c>
      <c r="C412" s="10">
        <v>11</v>
      </c>
      <c r="D412" s="10" t="s">
        <v>31</v>
      </c>
      <c r="E412" s="10"/>
      <c r="F412" s="14"/>
      <c r="G412" s="15">
        <f>G413</f>
        <v>100</v>
      </c>
      <c r="H412" s="15">
        <f t="shared" ref="H412:H413" si="181">H413</f>
        <v>0</v>
      </c>
      <c r="I412" s="15">
        <f>I413</f>
        <v>100</v>
      </c>
    </row>
    <row r="413" spans="2:9" x14ac:dyDescent="0.2">
      <c r="B413" s="20" t="s">
        <v>68</v>
      </c>
      <c r="C413" s="10" t="s">
        <v>63</v>
      </c>
      <c r="D413" s="10" t="s">
        <v>40</v>
      </c>
      <c r="E413" s="10"/>
      <c r="F413" s="14"/>
      <c r="G413" s="15">
        <f>G414</f>
        <v>100</v>
      </c>
      <c r="H413" s="15">
        <f t="shared" si="181"/>
        <v>0</v>
      </c>
      <c r="I413" s="15">
        <f>I414</f>
        <v>100</v>
      </c>
    </row>
    <row r="414" spans="2:9" ht="24" x14ac:dyDescent="0.2">
      <c r="B414" s="17" t="s">
        <v>126</v>
      </c>
      <c r="C414" s="10" t="s">
        <v>63</v>
      </c>
      <c r="D414" s="10" t="s">
        <v>40</v>
      </c>
      <c r="E414" s="10" t="s">
        <v>228</v>
      </c>
      <c r="F414" s="14"/>
      <c r="G414" s="15">
        <f t="shared" ref="G414:I416" si="182">G415</f>
        <v>100</v>
      </c>
      <c r="H414" s="15">
        <f t="shared" si="182"/>
        <v>0</v>
      </c>
      <c r="I414" s="15">
        <f t="shared" si="182"/>
        <v>100</v>
      </c>
    </row>
    <row r="415" spans="2:9" ht="15.75" customHeight="1" x14ac:dyDescent="0.2">
      <c r="B415" s="17" t="s">
        <v>64</v>
      </c>
      <c r="C415" s="10" t="s">
        <v>63</v>
      </c>
      <c r="D415" s="10" t="s">
        <v>40</v>
      </c>
      <c r="E415" s="10" t="s">
        <v>229</v>
      </c>
      <c r="F415" s="14"/>
      <c r="G415" s="15">
        <f>G416</f>
        <v>100</v>
      </c>
      <c r="H415" s="15">
        <f t="shared" si="182"/>
        <v>0</v>
      </c>
      <c r="I415" s="15">
        <f>I416</f>
        <v>100</v>
      </c>
    </row>
    <row r="416" spans="2:9" ht="24" x14ac:dyDescent="0.2">
      <c r="B416" s="17" t="s">
        <v>102</v>
      </c>
      <c r="C416" s="10" t="s">
        <v>63</v>
      </c>
      <c r="D416" s="10" t="s">
        <v>40</v>
      </c>
      <c r="E416" s="10" t="s">
        <v>230</v>
      </c>
      <c r="F416" s="14"/>
      <c r="G416" s="15">
        <f>G417</f>
        <v>100</v>
      </c>
      <c r="H416" s="15">
        <f t="shared" si="182"/>
        <v>0</v>
      </c>
      <c r="I416" s="15">
        <f>I417</f>
        <v>100</v>
      </c>
    </row>
    <row r="417" spans="2:12" ht="24" x14ac:dyDescent="0.2">
      <c r="B417" s="17" t="s">
        <v>79</v>
      </c>
      <c r="C417" s="10" t="s">
        <v>63</v>
      </c>
      <c r="D417" s="10" t="s">
        <v>40</v>
      </c>
      <c r="E417" s="10" t="s">
        <v>231</v>
      </c>
      <c r="F417" s="14"/>
      <c r="G417" s="15">
        <f>G418+G420</f>
        <v>100</v>
      </c>
      <c r="H417" s="15">
        <f t="shared" ref="H417" si="183">H418+H420</f>
        <v>0</v>
      </c>
      <c r="I417" s="15">
        <f>I418+I420</f>
        <v>100</v>
      </c>
    </row>
    <row r="418" spans="2:12" ht="48" x14ac:dyDescent="0.2">
      <c r="B418" s="17" t="s">
        <v>10</v>
      </c>
      <c r="C418" s="10" t="s">
        <v>63</v>
      </c>
      <c r="D418" s="10" t="s">
        <v>40</v>
      </c>
      <c r="E418" s="10" t="s">
        <v>231</v>
      </c>
      <c r="F418" s="14">
        <v>100</v>
      </c>
      <c r="G418" s="15">
        <f>G419</f>
        <v>0</v>
      </c>
      <c r="H418" s="15">
        <f t="shared" ref="H418" si="184">H419</f>
        <v>40.6</v>
      </c>
      <c r="I418" s="15">
        <f>I419</f>
        <v>40.6</v>
      </c>
    </row>
    <row r="419" spans="2:12" x14ac:dyDescent="0.2">
      <c r="B419" s="18" t="s">
        <v>106</v>
      </c>
      <c r="C419" s="10" t="s">
        <v>63</v>
      </c>
      <c r="D419" s="10" t="s">
        <v>40</v>
      </c>
      <c r="E419" s="10" t="s">
        <v>231</v>
      </c>
      <c r="F419" s="14">
        <v>110</v>
      </c>
      <c r="G419" s="15">
        <v>0</v>
      </c>
      <c r="H419" s="15">
        <v>40.6</v>
      </c>
      <c r="I419" s="15">
        <f>G419+H419</f>
        <v>40.6</v>
      </c>
    </row>
    <row r="420" spans="2:12" ht="24" x14ac:dyDescent="0.2">
      <c r="B420" s="18" t="s">
        <v>103</v>
      </c>
      <c r="C420" s="10" t="s">
        <v>63</v>
      </c>
      <c r="D420" s="10" t="s">
        <v>40</v>
      </c>
      <c r="E420" s="10" t="s">
        <v>231</v>
      </c>
      <c r="F420" s="14">
        <v>200</v>
      </c>
      <c r="G420" s="15">
        <f>G421</f>
        <v>100</v>
      </c>
      <c r="H420" s="15">
        <f t="shared" ref="H420" si="185">H421</f>
        <v>-40.6</v>
      </c>
      <c r="I420" s="15">
        <f>I421</f>
        <v>59.4</v>
      </c>
    </row>
    <row r="421" spans="2:12" ht="24" x14ac:dyDescent="0.2">
      <c r="B421" s="18" t="s">
        <v>17</v>
      </c>
      <c r="C421" s="10" t="s">
        <v>63</v>
      </c>
      <c r="D421" s="10" t="s">
        <v>40</v>
      </c>
      <c r="E421" s="10" t="s">
        <v>231</v>
      </c>
      <c r="F421" s="14">
        <v>240</v>
      </c>
      <c r="G421" s="15">
        <v>100</v>
      </c>
      <c r="H421" s="15">
        <v>-40.6</v>
      </c>
      <c r="I421" s="15">
        <f>G421+H421</f>
        <v>59.4</v>
      </c>
    </row>
    <row r="422" spans="2:12" ht="15" customHeight="1" x14ac:dyDescent="0.2">
      <c r="B422" s="27" t="s">
        <v>67</v>
      </c>
      <c r="C422" s="9"/>
      <c r="D422" s="9"/>
      <c r="E422" s="10"/>
      <c r="F422" s="62">
        <v>1</v>
      </c>
      <c r="G422" s="28">
        <f>G14+G87+G96+G142+G226+G344+G357+G404+G412</f>
        <v>176285.19999999998</v>
      </c>
      <c r="H422" s="28">
        <f>H14+H87+H96+H142+H226+H344+H357+H404+H412</f>
        <v>9060.9999999999982</v>
      </c>
      <c r="I422" s="28">
        <f>I14+I87+I96+I142+I226+I344+I357+I404+I412</f>
        <v>185346.19999999998</v>
      </c>
      <c r="L422" s="63"/>
    </row>
    <row r="423" spans="2:12" s="2" customFormat="1" ht="15.75" customHeight="1" x14ac:dyDescent="0.2">
      <c r="C423" s="4"/>
      <c r="D423" s="4"/>
      <c r="E423" s="6"/>
      <c r="G423" s="65">
        <v>120974</v>
      </c>
      <c r="H423" s="2">
        <v>8507.8459999999995</v>
      </c>
      <c r="I423" s="2">
        <v>159102.2807</v>
      </c>
    </row>
    <row r="424" spans="2:12" x14ac:dyDescent="0.2">
      <c r="G424" s="66">
        <v>159102.29999999999</v>
      </c>
      <c r="H424" s="64">
        <v>17182.900000000001</v>
      </c>
      <c r="I424" s="64">
        <v>176285.2</v>
      </c>
    </row>
    <row r="425" spans="2:12" x14ac:dyDescent="0.2">
      <c r="G425" s="66">
        <v>176285.2</v>
      </c>
      <c r="I425" s="64">
        <v>185346.2</v>
      </c>
    </row>
  </sheetData>
  <autoFilter ref="B13:I424"/>
  <mergeCells count="1">
    <mergeCell ref="B10:I10"/>
  </mergeCells>
  <phoneticPr fontId="8" type="noConversion"/>
  <pageMargins left="0.19685039370078741" right="0.19685039370078741" top="0.19685039370078741" bottom="0.19685039370078741" header="0.19685039370078741" footer="0.19685039370078741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 (5) ВР 2023</vt:lpstr>
      <vt:lpstr>'прил 3 (5) ВР 2023'!Область_печати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2023-12-21T11:27:38Z</cp:lastPrinted>
  <dcterms:created xsi:type="dcterms:W3CDTF">2013-11-14T08:43:48Z</dcterms:created>
  <dcterms:modified xsi:type="dcterms:W3CDTF">2023-12-22T09:45:23Z</dcterms:modified>
</cp:coreProperties>
</file>