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3 2023 год\"/>
    </mc:Choice>
  </mc:AlternateContent>
  <bookViews>
    <workbookView xWindow="-105" yWindow="-105" windowWidth="23250" windowHeight="12570" tabRatio="764"/>
  </bookViews>
  <sheets>
    <sheet name="приложение 1 доходы 2023" sheetId="4" r:id="rId1"/>
  </sheets>
  <definedNames>
    <definedName name="_xlnm._FilterDatabase" localSheetId="0" hidden="1">'приложение 1 доходы 2023'!$B$12:$F$92</definedName>
    <definedName name="_xlnm.Print_Area" localSheetId="0">'приложение 1 доходы 2023'!$A$1:$F$93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4" l="1"/>
  <c r="F18" i="4" l="1"/>
  <c r="F17" i="4"/>
  <c r="F16" i="4"/>
  <c r="F15" i="4" s="1"/>
  <c r="F14" i="4" s="1"/>
  <c r="F37" i="4"/>
  <c r="F35" i="4" s="1"/>
  <c r="F36" i="4"/>
  <c r="F34" i="4"/>
  <c r="F33" i="4"/>
  <c r="F32" i="4" s="1"/>
  <c r="F31" i="4"/>
  <c r="F30" i="4" s="1"/>
  <c r="F28" i="4"/>
  <c r="F26" i="4"/>
  <c r="F25" i="4"/>
  <c r="F24" i="4"/>
  <c r="F22" i="4" s="1"/>
  <c r="F21" i="4" s="1"/>
  <c r="F23" i="4"/>
  <c r="F19" i="4"/>
  <c r="F53" i="4"/>
  <c r="F52" i="4"/>
  <c r="F51" i="4"/>
  <c r="F49" i="4"/>
  <c r="F48" i="4"/>
  <c r="F46" i="4"/>
  <c r="F45" i="4"/>
  <c r="F44" i="4"/>
  <c r="F43" i="4"/>
  <c r="F42" i="4"/>
  <c r="F39" i="4"/>
  <c r="F75" i="4"/>
  <c r="F74" i="4"/>
  <c r="F73" i="4"/>
  <c r="F72" i="4"/>
  <c r="F71" i="4"/>
  <c r="F69" i="4"/>
  <c r="F68" i="4"/>
  <c r="F67" i="4"/>
  <c r="F66" i="4"/>
  <c r="F62" i="4"/>
  <c r="F61" i="4" s="1"/>
  <c r="F60" i="4"/>
  <c r="F59" i="4"/>
  <c r="F58" i="4"/>
  <c r="F57" i="4"/>
  <c r="F56" i="4"/>
  <c r="F55" i="4"/>
  <c r="F91" i="4"/>
  <c r="F88" i="4"/>
  <c r="F87" i="4" s="1"/>
  <c r="F86" i="4"/>
  <c r="F85" i="4" s="1"/>
  <c r="F84" i="4"/>
  <c r="F83" i="4" s="1"/>
  <c r="F82" i="4"/>
  <c r="F81" i="4"/>
  <c r="F79" i="4"/>
  <c r="F78" i="4"/>
  <c r="F77" i="4"/>
  <c r="F27" i="4"/>
  <c r="F38" i="4"/>
  <c r="F65" i="4"/>
  <c r="F90" i="4"/>
  <c r="F89" i="4" s="1"/>
  <c r="F41" i="4" l="1"/>
  <c r="F80" i="4"/>
  <c r="F47" i="4"/>
  <c r="F76" i="4"/>
  <c r="F54" i="4"/>
  <c r="F70" i="4"/>
  <c r="F50" i="4"/>
  <c r="F29" i="4"/>
  <c r="F64" i="4" l="1"/>
  <c r="F63" i="4" s="1"/>
  <c r="F13" i="4"/>
  <c r="F92" i="4" l="1"/>
  <c r="E15" i="4"/>
  <c r="E14" i="4" s="1"/>
  <c r="E22" i="4"/>
  <c r="E21" i="4" s="1"/>
  <c r="E27" i="4"/>
  <c r="E30" i="4"/>
  <c r="E32" i="4"/>
  <c r="E35" i="4"/>
  <c r="E38" i="4"/>
  <c r="E41" i="4"/>
  <c r="E47" i="4"/>
  <c r="E50" i="4"/>
  <c r="E54" i="4"/>
  <c r="E61" i="4"/>
  <c r="E65" i="4"/>
  <c r="E70" i="4"/>
  <c r="E76" i="4"/>
  <c r="E80" i="4"/>
  <c r="E83" i="4"/>
  <c r="E85" i="4"/>
  <c r="E87" i="4"/>
  <c r="E90" i="4"/>
  <c r="E89" i="4" s="1"/>
  <c r="E29" i="4" l="1"/>
  <c r="E13" i="4" s="1"/>
  <c r="E64" i="4"/>
  <c r="E63" i="4" s="1"/>
  <c r="E92" i="4" l="1"/>
  <c r="D47" i="4"/>
  <c r="D90" i="4"/>
  <c r="D89" i="4" s="1"/>
  <c r="D87" i="4"/>
  <c r="D85" i="4"/>
  <c r="D83" i="4"/>
  <c r="D80" i="4"/>
  <c r="D76" i="4"/>
  <c r="D70" i="4"/>
  <c r="D65" i="4"/>
  <c r="D61" i="4"/>
  <c r="D54" i="4"/>
  <c r="D50" i="4"/>
  <c r="D41" i="4"/>
  <c r="D38" i="4"/>
  <c r="D35" i="4"/>
  <c r="D32" i="4"/>
  <c r="D30" i="4"/>
  <c r="D27" i="4"/>
  <c r="D22" i="4"/>
  <c r="D21" i="4" s="1"/>
  <c r="D15" i="4"/>
  <c r="D14" i="4" s="1"/>
  <c r="D29" i="4" l="1"/>
  <c r="D64" i="4"/>
  <c r="D63" i="4" s="1"/>
  <c r="D13" i="4" l="1"/>
  <c r="D92" i="4" s="1"/>
</calcChain>
</file>

<file path=xl/sharedStrings.xml><?xml version="1.0" encoding="utf-8"?>
<sst xmlns="http://schemas.openxmlformats.org/spreadsheetml/2006/main" count="174" uniqueCount="171">
  <si>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</si>
  <si>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</si>
  <si>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</si>
  <si>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</si>
  <si>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</si>
  <si>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</si>
  <si>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</si>
  <si>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</si>
  <si>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</si>
  <si>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</si>
  <si>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</si>
  <si>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</si>
  <si>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</si>
  <si>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</si>
  <si>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</si>
  <si>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</si>
  <si>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</si>
  <si>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</si>
  <si>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</si>
  <si>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</si>
  <si>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</si>
  <si>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</si>
  <si>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</si>
  <si>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</si>
  <si>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</si>
  <si>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</si>
  <si>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</si>
  <si>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</si>
  <si>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</si>
  <si>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</si>
  <si>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</si>
  <si>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</si>
  <si>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</si>
  <si>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</si>
  <si>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</si>
  <si>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</si>
  <si>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</si>
  <si>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</si>
  <si>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</si>
  <si>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</si>
  <si>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</si>
  <si>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</si>
  <si>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</si>
  <si>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</si>
  <si>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</si>
  <si>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</si>
  <si>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</si>
  <si>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</si>
  <si>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</si>
  <si>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</si>
  <si>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</si>
  <si>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</si>
  <si>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041 1 16 18050 13 0000 140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</si>
  <si>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</si>
  <si>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</si>
  <si>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041 1 16 32000 13 0000 140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</si>
  <si>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</si>
  <si>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</si>
  <si>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</si>
  <si>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</si>
  <si>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</si>
  <si>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</si>
  <si>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</si>
  <si>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</si>
  <si>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</si>
  <si>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</si>
  <si>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</si>
  <si>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</si>
  <si>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</si>
  <si>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</si>
  <si>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</si>
  <si>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</si>
  <si>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</si>
  <si>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</si>
  <si>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</si>
  <si>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>100 1 03 02230 01 0000 110</t>
  </si>
  <si>
    <t>100 1 03 02240 01 0000 110</t>
  </si>
  <si>
    <t>100 1 03 02250 01 0000 110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</si>
  <si>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</si>
  <si>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</si>
  <si>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</si>
  <si>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</si>
  <si>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</si>
  <si>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</si>
  <si>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</si>
  <si>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</si>
  <si>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</si>
  <si>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</si>
  <si>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</si>
  <si>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</si>
  <si>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</si>
  <si>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</si>
  <si>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</si>
  <si>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</si>
  <si>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</si>
  <si>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</si>
  <si>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</si>
  <si>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</si>
  <si>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</si>
  <si>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</si>
  <si>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</si>
  <si>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</si>
  <si>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</si>
  <si>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</si>
  <si>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</si>
  <si>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</si>
  <si>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План на 2023 год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</si>
  <si>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</si>
  <si>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</si>
  <si>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</si>
  <si>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</si>
  <si>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</si>
  <si>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</si>
  <si>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</si>
  <si>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</si>
  <si>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580 1 16 02010 02 0000 140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</si>
  <si>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</si>
  <si>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</si>
  <si>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</si>
  <si>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</si>
  <si>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</si>
  <si>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</si>
  <si>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</si>
  <si>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</si>
  <si>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</si>
  <si>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</si>
  <si>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</si>
  <si>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</si>
  <si>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</si>
  <si>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</si>
  <si>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</si>
  <si>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</si>
  <si>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</si>
  <si>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</si>
  <si>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</si>
  <si>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</si>
  <si>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</si>
  <si>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</si>
  <si>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</si>
  <si>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</si>
  <si>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</si>
  <si>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</si>
  <si>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</si>
  <si>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</si>
  <si>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</si>
  <si>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</si>
  <si>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</si>
  <si>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</si>
  <si>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</si>
  <si>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</si>
  <si>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</si>
  <si>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</si>
  <si>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</si>
  <si>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</si>
  <si>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</si>
  <si>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</si>
  <si>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</si>
  <si>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</si>
  <si>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</si>
  <si>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</si>
  <si>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</si>
  <si>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</si>
  <si>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</si>
  <si>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</si>
  <si>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Доходы бюджета городского поселения Игрим на 2023 год</t>
  </si>
  <si>
    <t>от 29.12.2022 г.  № 286</t>
  </si>
  <si>
    <t>Сумма уточнения</t>
  </si>
  <si>
    <t>Сумма на 2023 год</t>
  </si>
  <si>
    <t xml:space="preserve">от 00.12.2023 г.  № 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</si>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</sst>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</cellStyleXfs>
  <cellXfs count="27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64" fontId="1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vertical="top" wrapText="1"/>
    </xf>
    <xf numFmtId="3" fontId="7" fillId="0" borderId="8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center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F94"/>
  <sheetViews>
    <sheetView tabSelected="1" topLeftCell="B66" zoomScale="90" zoomScaleNormal="90" workbookViewId="0">
      <selection activeCell="E32" sqref="E32"/>
    </sheetView>
  </sheetViews>
  <sheetFormatPr defaultColWidth="9.140625" defaultRowHeight="15" x14ac:dyDescent="0.25"/>
  <cols>
    <col min="1" max="1" width="4.85546875" style="14" hidden="1" customWidth="1"/>
    <col min="2" max="2" width="23.7109375" style="3" customWidth="1"/>
    <col min="3" max="3" width="59.28515625" style="3" customWidth="1"/>
    <col min="4" max="4" width="12" style="9" customWidth="1"/>
    <col min="5" max="16384" width="9.140625" style="3"/>
  </cols>
  <sheetData>
    <row r="1" spans="1:6" x14ac:dyDescent="0.25">
      <c r="D1" s="4"/>
      <c r="F1" s="4" t="s">
        <v>0</v>
      </c>
    </row>
    <row r="2" spans="1:6" x14ac:dyDescent="0.25">
      <c r="D2" s="4"/>
      <c r="F2" s="4" t="s">
        <v>79</v>
      </c>
    </row>
    <row r="3" spans="1:6" x14ac:dyDescent="0.25">
      <c r="D3" s="4"/>
      <c r="F3" s="4" t="s">
        <v>78</v>
      </c>
    </row>
    <row r="4" spans="1:6" x14ac:dyDescent="0.25">
      <c r="D4" s="4"/>
      <c r="F4" s="4" t="s">
        <v>168</v>
      </c>
    </row>
    <row r="5" spans="1:6" x14ac:dyDescent="0.25">
      <c r="D5" s="4"/>
    </row>
    <row r="6" spans="1:6" ht="13.5" customHeight="1" x14ac:dyDescent="0.25">
      <c r="F6" s="4" t="s">
        <v>0</v>
      </c>
    </row>
    <row r="7" spans="1:6" ht="12.75" customHeight="1" x14ac:dyDescent="0.25">
      <c r="F7" s="4" t="s">
        <v>79</v>
      </c>
    </row>
    <row r="8" spans="1:6" ht="13.5" customHeight="1" x14ac:dyDescent="0.25">
      <c r="F8" s="4" t="s">
        <v>78</v>
      </c>
    </row>
    <row r="9" spans="1:6" x14ac:dyDescent="0.25">
      <c r="F9" s="4" t="s">
        <v>165</v>
      </c>
    </row>
    <row r="10" spans="1:6" ht="21" customHeight="1" x14ac:dyDescent="0.25">
      <c r="B10" s="26" t="s">
        <v>164</v>
      </c>
      <c r="C10" s="26"/>
      <c r="D10" s="26"/>
    </row>
    <row r="11" spans="1:6" x14ac:dyDescent="0.25">
      <c r="D11" s="5"/>
      <c r="E11" s="5" t="s">
        <v>1</v>
      </c>
    </row>
    <row r="12" spans="1:6" s="22" customFormat="1" ht="38.25" x14ac:dyDescent="0.25">
      <c r="A12" s="15"/>
      <c r="B12" s="6" t="s">
        <v>2</v>
      </c>
      <c r="C12" s="6" t="s">
        <v>3</v>
      </c>
      <c r="D12" s="6" t="s">
        <v>106</v>
      </c>
      <c r="E12" s="6" t="s">
        <v>166</v>
      </c>
      <c r="F12" s="6" t="s">
        <v>167</v>
      </c>
    </row>
    <row r="13" spans="1:6" ht="15.75" customHeight="1" x14ac:dyDescent="0.25">
      <c r="B13" s="2" t="s">
        <v>117</v>
      </c>
      <c r="C13" s="2" t="s">
        <v>32</v>
      </c>
      <c r="D13" s="1">
        <f>D14+D21+D27+D29+D38+D40+D41+D47+D50+D54+D61</f>
        <v>50646.3</v>
      </c>
      <c r="E13" s="1">
        <f>E14+E21+E27+E29+E38+E40+E41+E47+E50+E54+E61</f>
        <v>1206.2</v>
      </c>
      <c r="F13" s="1">
        <f>F14+F21+F27+F29+F38+F40+F41+F47+F50+F54+F61</f>
        <v>51852.5</v>
      </c>
    </row>
    <row r="14" spans="1:6" x14ac:dyDescent="0.25">
      <c r="B14" s="2" t="s">
        <v>118</v>
      </c>
      <c r="C14" s="2" t="s">
        <v>4</v>
      </c>
      <c r="D14" s="1">
        <f>D15</f>
        <v>20153</v>
      </c>
      <c r="E14" s="1">
        <f>E15</f>
        <v>-250.10000000000002</v>
      </c>
      <c r="F14" s="1">
        <f>F15</f>
        <v>19902.900000000001</v>
      </c>
    </row>
    <row r="15" spans="1:6" x14ac:dyDescent="0.25">
      <c r="B15" s="7" t="s">
        <v>119</v>
      </c>
      <c r="C15" s="7" t="s">
        <v>5</v>
      </c>
      <c r="D15" s="1">
        <f>SUM(D16:D20)</f>
        <v>20153</v>
      </c>
      <c r="E15" s="1">
        <f>SUM(E16:E20)</f>
        <v>-250.10000000000002</v>
      </c>
      <c r="F15" s="1">
        <f>SUM(F16:F20)</f>
        <v>19902.900000000001</v>
      </c>
    </row>
    <row r="16" spans="1:6" ht="53.25" customHeight="1" x14ac:dyDescent="0.25">
      <c r="B16" s="2" t="s">
        <v>6</v>
      </c>
      <c r="C16" s="2" t="s">
        <v>7</v>
      </c>
      <c r="D16" s="8">
        <v>19948</v>
      </c>
      <c r="E16" s="8">
        <v>-300</v>
      </c>
      <c r="F16" s="1">
        <f t="shared" ref="F16:F18" si="0">D16+E16</f>
        <v>19648</v>
      </c>
    </row>
    <row r="17" spans="2:6" ht="85.5" customHeight="1" x14ac:dyDescent="0.25">
      <c r="B17" s="2" t="s">
        <v>8</v>
      </c>
      <c r="C17" s="2" t="s">
        <v>9</v>
      </c>
      <c r="D17" s="8">
        <v>100</v>
      </c>
      <c r="E17" s="8">
        <v>-10</v>
      </c>
      <c r="F17" s="1">
        <f t="shared" si="0"/>
        <v>90</v>
      </c>
    </row>
    <row r="18" spans="2:6" ht="36" customHeight="1" x14ac:dyDescent="0.25">
      <c r="B18" s="2" t="s">
        <v>10</v>
      </c>
      <c r="C18" s="2" t="s">
        <v>11</v>
      </c>
      <c r="D18" s="8">
        <v>100</v>
      </c>
      <c r="E18" s="8">
        <v>11.3</v>
      </c>
      <c r="F18" s="1">
        <f t="shared" si="0"/>
        <v>111.3</v>
      </c>
    </row>
    <row r="19" spans="2:6" ht="61.5" customHeight="1" x14ac:dyDescent="0.25">
      <c r="B19" s="2" t="s">
        <v>148</v>
      </c>
      <c r="C19" s="2" t="s">
        <v>149</v>
      </c>
      <c r="D19" s="8">
        <v>5</v>
      </c>
      <c r="E19" s="8">
        <v>10.9</v>
      </c>
      <c r="F19" s="1">
        <f>D19+E19</f>
        <v>15.9</v>
      </c>
    </row>
    <row r="20" spans="2:6" ht="89.25" x14ac:dyDescent="0.25">
      <c r="B20" s="2" t="s">
        <v>169</v>
      </c>
      <c r="C20" s="2" t="s">
        <v>170</v>
      </c>
      <c r="D20" s="8"/>
      <c r="E20" s="8">
        <v>37.700000000000003</v>
      </c>
      <c r="F20" s="1">
        <f t="shared" ref="F20" si="1">D20+E20</f>
        <v>37.700000000000003</v>
      </c>
    </row>
    <row r="21" spans="2:6" ht="27" customHeight="1" x14ac:dyDescent="0.25">
      <c r="B21" s="2" t="s">
        <v>120</v>
      </c>
      <c r="C21" s="2" t="s">
        <v>113</v>
      </c>
      <c r="D21" s="8">
        <f>D22</f>
        <v>12770</v>
      </c>
      <c r="E21" s="8">
        <f>E22</f>
        <v>850</v>
      </c>
      <c r="F21" s="8">
        <f>F22</f>
        <v>13620</v>
      </c>
    </row>
    <row r="22" spans="2:6" ht="24" customHeight="1" x14ac:dyDescent="0.25">
      <c r="B22" s="2" t="s">
        <v>121</v>
      </c>
      <c r="C22" s="2" t="s">
        <v>69</v>
      </c>
      <c r="D22" s="8">
        <f>SUM(D23:D26)</f>
        <v>12770</v>
      </c>
      <c r="E22" s="8">
        <f>SUM(E23:E26)</f>
        <v>850</v>
      </c>
      <c r="F22" s="8">
        <f>SUM(F23:F26)</f>
        <v>13620</v>
      </c>
    </row>
    <row r="23" spans="2:6" ht="49.5" customHeight="1" x14ac:dyDescent="0.25">
      <c r="B23" s="2" t="s">
        <v>75</v>
      </c>
      <c r="C23" s="2" t="s">
        <v>71</v>
      </c>
      <c r="D23" s="8">
        <v>6266</v>
      </c>
      <c r="E23" s="8">
        <v>745</v>
      </c>
      <c r="F23" s="1">
        <f t="shared" ref="F23:F26" si="2">D23+E23</f>
        <v>7011</v>
      </c>
    </row>
    <row r="24" spans="2:6" ht="63" customHeight="1" x14ac:dyDescent="0.25">
      <c r="B24" s="2" t="s">
        <v>76</v>
      </c>
      <c r="C24" s="2" t="s">
        <v>72</v>
      </c>
      <c r="D24" s="8">
        <v>30</v>
      </c>
      <c r="E24" s="8">
        <v>4.5</v>
      </c>
      <c r="F24" s="1">
        <f t="shared" si="2"/>
        <v>34.5</v>
      </c>
    </row>
    <row r="25" spans="2:6" ht="50.25" customHeight="1" x14ac:dyDescent="0.25">
      <c r="B25" s="2" t="s">
        <v>77</v>
      </c>
      <c r="C25" s="2" t="s">
        <v>73</v>
      </c>
      <c r="D25" s="8">
        <v>7127</v>
      </c>
      <c r="E25" s="8">
        <v>219.1</v>
      </c>
      <c r="F25" s="1">
        <f t="shared" si="2"/>
        <v>7346.1</v>
      </c>
    </row>
    <row r="26" spans="2:6" ht="51.75" customHeight="1" x14ac:dyDescent="0.25">
      <c r="B26" s="2" t="s">
        <v>96</v>
      </c>
      <c r="C26" s="2" t="s">
        <v>97</v>
      </c>
      <c r="D26" s="8">
        <v>-653</v>
      </c>
      <c r="E26" s="8">
        <v>-118.6</v>
      </c>
      <c r="F26" s="1">
        <f t="shared" si="2"/>
        <v>-771.6</v>
      </c>
    </row>
    <row r="27" spans="2:6" x14ac:dyDescent="0.25">
      <c r="B27" s="2" t="s">
        <v>122</v>
      </c>
      <c r="C27" s="2" t="s">
        <v>12</v>
      </c>
      <c r="D27" s="8">
        <f>D28</f>
        <v>85</v>
      </c>
      <c r="E27" s="8">
        <f>E28</f>
        <v>-79.5</v>
      </c>
      <c r="F27" s="8">
        <f>F28</f>
        <v>5.5</v>
      </c>
    </row>
    <row r="28" spans="2:6" x14ac:dyDescent="0.25">
      <c r="B28" s="23" t="s">
        <v>13</v>
      </c>
      <c r="C28" s="2" t="s">
        <v>14</v>
      </c>
      <c r="D28" s="8">
        <v>85</v>
      </c>
      <c r="E28" s="8">
        <v>-79.5</v>
      </c>
      <c r="F28" s="1">
        <f>D28+E28</f>
        <v>5.5</v>
      </c>
    </row>
    <row r="29" spans="2:6" x14ac:dyDescent="0.25">
      <c r="B29" s="2" t="s">
        <v>123</v>
      </c>
      <c r="C29" s="2" t="s">
        <v>15</v>
      </c>
      <c r="D29" s="1">
        <f>D30+D32+D35</f>
        <v>5055</v>
      </c>
      <c r="E29" s="1">
        <f>E30+E32+E35</f>
        <v>327.09999999999991</v>
      </c>
      <c r="F29" s="1">
        <f>F30+F32+F35</f>
        <v>5382.1</v>
      </c>
    </row>
    <row r="30" spans="2:6" x14ac:dyDescent="0.25">
      <c r="B30" s="2" t="s">
        <v>125</v>
      </c>
      <c r="C30" s="2" t="s">
        <v>103</v>
      </c>
      <c r="D30" s="1">
        <f>D31</f>
        <v>1900</v>
      </c>
      <c r="E30" s="1">
        <f>E31</f>
        <v>1240.0999999999999</v>
      </c>
      <c r="F30" s="1">
        <f>F31</f>
        <v>3140.1</v>
      </c>
    </row>
    <row r="31" spans="2:6" ht="38.25" x14ac:dyDescent="0.25">
      <c r="B31" s="2" t="s">
        <v>33</v>
      </c>
      <c r="C31" s="2" t="s">
        <v>124</v>
      </c>
      <c r="D31" s="8">
        <v>1900</v>
      </c>
      <c r="E31" s="8">
        <v>1240.0999999999999</v>
      </c>
      <c r="F31" s="1">
        <f>D31+E31</f>
        <v>3140.1</v>
      </c>
    </row>
    <row r="32" spans="2:6" x14ac:dyDescent="0.25">
      <c r="B32" s="2" t="s">
        <v>126</v>
      </c>
      <c r="C32" s="2" t="s">
        <v>98</v>
      </c>
      <c r="D32" s="1">
        <f>D33+D34</f>
        <v>325</v>
      </c>
      <c r="E32" s="1">
        <f>E33+E34</f>
        <v>-25</v>
      </c>
      <c r="F32" s="1">
        <f>F33+F34</f>
        <v>300</v>
      </c>
    </row>
    <row r="33" spans="2:6" x14ac:dyDescent="0.25">
      <c r="B33" s="2" t="s">
        <v>101</v>
      </c>
      <c r="C33" s="2" t="s">
        <v>99</v>
      </c>
      <c r="D33" s="1">
        <v>55</v>
      </c>
      <c r="E33" s="1">
        <v>-25</v>
      </c>
      <c r="F33" s="1">
        <f t="shared" ref="F33:F34" si="3">D33+E33</f>
        <v>30</v>
      </c>
    </row>
    <row r="34" spans="2:6" x14ac:dyDescent="0.25">
      <c r="B34" s="2" t="s">
        <v>102</v>
      </c>
      <c r="C34" s="2" t="s">
        <v>100</v>
      </c>
      <c r="D34" s="1">
        <v>270</v>
      </c>
      <c r="E34" s="1"/>
      <c r="F34" s="1">
        <f t="shared" si="3"/>
        <v>270</v>
      </c>
    </row>
    <row r="35" spans="2:6" x14ac:dyDescent="0.25">
      <c r="B35" s="2" t="s">
        <v>127</v>
      </c>
      <c r="C35" s="2" t="s">
        <v>16</v>
      </c>
      <c r="D35" s="8">
        <f>SUM(D36:D37)</f>
        <v>2830</v>
      </c>
      <c r="E35" s="8">
        <f>SUM(E36:E37)</f>
        <v>-888</v>
      </c>
      <c r="F35" s="8">
        <f>SUM(F36:F37)</f>
        <v>1942</v>
      </c>
    </row>
    <row r="36" spans="2:6" ht="26.25" customHeight="1" x14ac:dyDescent="0.25">
      <c r="B36" s="2" t="s">
        <v>34</v>
      </c>
      <c r="C36" s="2" t="s">
        <v>35</v>
      </c>
      <c r="D36" s="8">
        <v>2600</v>
      </c>
      <c r="E36" s="8">
        <v>-1000</v>
      </c>
      <c r="F36" s="1">
        <f t="shared" ref="F36:F37" si="4">D36+E36</f>
        <v>1600</v>
      </c>
    </row>
    <row r="37" spans="2:6" ht="24" customHeight="1" x14ac:dyDescent="0.25">
      <c r="B37" s="2" t="s">
        <v>36</v>
      </c>
      <c r="C37" s="2" t="s">
        <v>37</v>
      </c>
      <c r="D37" s="8">
        <v>230</v>
      </c>
      <c r="E37" s="8">
        <v>112</v>
      </c>
      <c r="F37" s="1">
        <f t="shared" si="4"/>
        <v>342</v>
      </c>
    </row>
    <row r="38" spans="2:6" x14ac:dyDescent="0.25">
      <c r="B38" s="2" t="s">
        <v>128</v>
      </c>
      <c r="C38" s="2" t="s">
        <v>17</v>
      </c>
      <c r="D38" s="1">
        <f>D39</f>
        <v>10</v>
      </c>
      <c r="E38" s="1">
        <f>E39</f>
        <v>-6.4</v>
      </c>
      <c r="F38" s="1">
        <f>F39</f>
        <v>3.5999999999999996</v>
      </c>
    </row>
    <row r="39" spans="2:6" ht="54" customHeight="1" x14ac:dyDescent="0.25">
      <c r="B39" s="2" t="s">
        <v>18</v>
      </c>
      <c r="C39" s="2" t="s">
        <v>19</v>
      </c>
      <c r="D39" s="1">
        <v>10</v>
      </c>
      <c r="E39" s="1">
        <v>-6.4</v>
      </c>
      <c r="F39" s="1">
        <f>D39+E39</f>
        <v>3.5999999999999996</v>
      </c>
    </row>
    <row r="40" spans="2:6" s="14" customFormat="1" ht="25.5" hidden="1" x14ac:dyDescent="0.25">
      <c r="B40" s="16" t="s">
        <v>135</v>
      </c>
      <c r="C40" s="16" t="s">
        <v>31</v>
      </c>
      <c r="D40" s="17">
        <v>0</v>
      </c>
      <c r="E40" s="17">
        <v>0</v>
      </c>
      <c r="F40" s="17">
        <v>0</v>
      </c>
    </row>
    <row r="41" spans="2:6" ht="27.75" customHeight="1" x14ac:dyDescent="0.25">
      <c r="B41" s="2" t="s">
        <v>129</v>
      </c>
      <c r="C41" s="2" t="s">
        <v>20</v>
      </c>
      <c r="D41" s="1">
        <f>SUM(D42:D46)</f>
        <v>5469</v>
      </c>
      <c r="E41" s="1">
        <f>SUM(E42:E46)</f>
        <v>296</v>
      </c>
      <c r="F41" s="1">
        <f>SUM(F42:F46)</f>
        <v>5765</v>
      </c>
    </row>
    <row r="42" spans="2:6" ht="62.25" customHeight="1" x14ac:dyDescent="0.25">
      <c r="B42" s="2" t="s">
        <v>70</v>
      </c>
      <c r="C42" s="2" t="s">
        <v>38</v>
      </c>
      <c r="D42" s="1">
        <v>1247</v>
      </c>
      <c r="E42" s="1"/>
      <c r="F42" s="1">
        <f t="shared" ref="F42:F46" si="5">D42+E42</f>
        <v>1247</v>
      </c>
    </row>
    <row r="43" spans="2:6" s="14" customFormat="1" ht="49.5" hidden="1" customHeight="1" x14ac:dyDescent="0.25">
      <c r="B43" s="16" t="s">
        <v>104</v>
      </c>
      <c r="C43" s="2" t="s">
        <v>105</v>
      </c>
      <c r="D43" s="1">
        <v>0</v>
      </c>
      <c r="E43" s="1"/>
      <c r="F43" s="1">
        <f t="shared" si="5"/>
        <v>0</v>
      </c>
    </row>
    <row r="44" spans="2:6" ht="51" customHeight="1" x14ac:dyDescent="0.25">
      <c r="B44" s="2" t="s">
        <v>39</v>
      </c>
      <c r="C44" s="2" t="s">
        <v>40</v>
      </c>
      <c r="D44" s="1">
        <v>2605</v>
      </c>
      <c r="E44" s="1">
        <v>-300</v>
      </c>
      <c r="F44" s="1">
        <f t="shared" si="5"/>
        <v>2305</v>
      </c>
    </row>
    <row r="45" spans="2:6" s="14" customFormat="1" ht="69.599999999999994" customHeight="1" x14ac:dyDescent="0.25">
      <c r="B45" s="16" t="s">
        <v>150</v>
      </c>
      <c r="C45" s="2" t="s">
        <v>151</v>
      </c>
      <c r="D45" s="1"/>
      <c r="E45" s="1">
        <v>0.1</v>
      </c>
      <c r="F45" s="1">
        <f t="shared" si="5"/>
        <v>0.1</v>
      </c>
    </row>
    <row r="46" spans="2:6" ht="63" customHeight="1" x14ac:dyDescent="0.25">
      <c r="B46" s="2" t="s">
        <v>41</v>
      </c>
      <c r="C46" s="2" t="s">
        <v>42</v>
      </c>
      <c r="D46" s="1">
        <v>1617</v>
      </c>
      <c r="E46" s="1">
        <v>595.9</v>
      </c>
      <c r="F46" s="1">
        <f t="shared" si="5"/>
        <v>2212.9</v>
      </c>
    </row>
    <row r="47" spans="2:6" ht="25.5" x14ac:dyDescent="0.25">
      <c r="B47" s="2" t="s">
        <v>130</v>
      </c>
      <c r="C47" s="2" t="s">
        <v>21</v>
      </c>
      <c r="D47" s="1">
        <f>SUM(D48:D49)</f>
        <v>5951.3</v>
      </c>
      <c r="E47" s="1">
        <f>SUM(E48:E49)</f>
        <v>-352</v>
      </c>
      <c r="F47" s="1">
        <f>SUM(F48:F49)</f>
        <v>5599.3</v>
      </c>
    </row>
    <row r="48" spans="2:6" ht="25.5" x14ac:dyDescent="0.25">
      <c r="B48" s="2" t="s">
        <v>43</v>
      </c>
      <c r="C48" s="2" t="s">
        <v>44</v>
      </c>
      <c r="D48" s="1">
        <v>100</v>
      </c>
      <c r="E48" s="1">
        <v>50</v>
      </c>
      <c r="F48" s="1">
        <f t="shared" ref="F48:F49" si="6">D48+E48</f>
        <v>150</v>
      </c>
    </row>
    <row r="49" spans="2:6" ht="14.25" customHeight="1" x14ac:dyDescent="0.25">
      <c r="B49" s="2" t="s">
        <v>45</v>
      </c>
      <c r="C49" s="2" t="s">
        <v>46</v>
      </c>
      <c r="D49" s="1">
        <v>5851.3</v>
      </c>
      <c r="E49" s="1">
        <v>-402</v>
      </c>
      <c r="F49" s="1">
        <f t="shared" si="6"/>
        <v>5449.3</v>
      </c>
    </row>
    <row r="50" spans="2:6" ht="25.5" x14ac:dyDescent="0.25">
      <c r="B50" s="2" t="s">
        <v>131</v>
      </c>
      <c r="C50" s="2" t="s">
        <v>22</v>
      </c>
      <c r="D50" s="1">
        <f>SUM(D51:D53)</f>
        <v>1076</v>
      </c>
      <c r="E50" s="1">
        <f>SUM(E51:E53)</f>
        <v>286.39999999999998</v>
      </c>
      <c r="F50" s="1">
        <f>SUM(F51:F53)</f>
        <v>1362.4</v>
      </c>
    </row>
    <row r="51" spans="2:6" ht="66" customHeight="1" x14ac:dyDescent="0.25">
      <c r="B51" s="2" t="s">
        <v>50</v>
      </c>
      <c r="C51" s="2" t="s">
        <v>51</v>
      </c>
      <c r="D51" s="1">
        <v>909</v>
      </c>
      <c r="E51" s="1"/>
      <c r="F51" s="1">
        <f t="shared" ref="F51:F53" si="7">D51+E51</f>
        <v>909</v>
      </c>
    </row>
    <row r="52" spans="2:6" s="14" customFormat="1" ht="38.25" x14ac:dyDescent="0.25">
      <c r="B52" s="16" t="s">
        <v>74</v>
      </c>
      <c r="C52" s="2" t="s">
        <v>47</v>
      </c>
      <c r="D52" s="1">
        <v>0</v>
      </c>
      <c r="E52" s="1">
        <v>286.39999999999998</v>
      </c>
      <c r="F52" s="1">
        <f t="shared" si="7"/>
        <v>286.39999999999998</v>
      </c>
    </row>
    <row r="53" spans="2:6" ht="38.25" x14ac:dyDescent="0.25">
      <c r="B53" s="2" t="s">
        <v>48</v>
      </c>
      <c r="C53" s="2" t="s">
        <v>49</v>
      </c>
      <c r="D53" s="1">
        <v>167</v>
      </c>
      <c r="E53" s="1"/>
      <c r="F53" s="1">
        <f t="shared" si="7"/>
        <v>167</v>
      </c>
    </row>
    <row r="54" spans="2:6" x14ac:dyDescent="0.25">
      <c r="B54" s="24" t="s">
        <v>114</v>
      </c>
      <c r="C54" s="24" t="s">
        <v>146</v>
      </c>
      <c r="D54" s="1">
        <f>SUM(D55:D60)</f>
        <v>25</v>
      </c>
      <c r="E54" s="1">
        <f>SUM(E55:E60)</f>
        <v>134.69999999999999</v>
      </c>
      <c r="F54" s="1">
        <f>SUM(F55:F60)</f>
        <v>159.69999999999999</v>
      </c>
    </row>
    <row r="55" spans="2:6" ht="76.5" x14ac:dyDescent="0.25">
      <c r="B55" s="25" t="s">
        <v>115</v>
      </c>
      <c r="C55" s="13" t="s">
        <v>116</v>
      </c>
      <c r="D55" s="10">
        <v>25</v>
      </c>
      <c r="E55" s="10">
        <v>4.2</v>
      </c>
      <c r="F55" s="1">
        <f t="shared" ref="F55:F60" si="8">D55+E55</f>
        <v>29.2</v>
      </c>
    </row>
    <row r="56" spans="2:6" s="14" customFormat="1" ht="51" x14ac:dyDescent="0.25">
      <c r="B56" s="18" t="s">
        <v>152</v>
      </c>
      <c r="C56" s="11" t="s">
        <v>153</v>
      </c>
      <c r="D56" s="10">
        <v>0</v>
      </c>
      <c r="E56" s="10">
        <v>130.5</v>
      </c>
      <c r="F56" s="1">
        <f t="shared" si="8"/>
        <v>130.5</v>
      </c>
    </row>
    <row r="57" spans="2:6" s="14" customFormat="1" ht="25.5" hidden="1" x14ac:dyDescent="0.25">
      <c r="B57" s="16" t="s">
        <v>52</v>
      </c>
      <c r="C57" s="12" t="s">
        <v>53</v>
      </c>
      <c r="D57" s="1">
        <v>0</v>
      </c>
      <c r="E57" s="1"/>
      <c r="F57" s="1">
        <f t="shared" si="8"/>
        <v>0</v>
      </c>
    </row>
    <row r="58" spans="2:6" s="14" customFormat="1" ht="51" hidden="1" x14ac:dyDescent="0.25">
      <c r="B58" s="16" t="s">
        <v>55</v>
      </c>
      <c r="C58" s="2" t="s">
        <v>56</v>
      </c>
      <c r="D58" s="1">
        <v>0</v>
      </c>
      <c r="E58" s="1"/>
      <c r="F58" s="1">
        <f t="shared" si="8"/>
        <v>0</v>
      </c>
    </row>
    <row r="59" spans="2:6" s="14" customFormat="1" ht="38.25" hidden="1" x14ac:dyDescent="0.25">
      <c r="B59" s="19" t="s">
        <v>80</v>
      </c>
      <c r="C59" s="11" t="s">
        <v>54</v>
      </c>
      <c r="D59" s="10">
        <v>0</v>
      </c>
      <c r="E59" s="10"/>
      <c r="F59" s="1">
        <f t="shared" si="8"/>
        <v>0</v>
      </c>
    </row>
    <row r="60" spans="2:6" s="14" customFormat="1" ht="25.5" hidden="1" x14ac:dyDescent="0.25">
      <c r="B60" s="16" t="s">
        <v>57</v>
      </c>
      <c r="C60" s="2" t="s">
        <v>58</v>
      </c>
      <c r="D60" s="1">
        <v>0</v>
      </c>
      <c r="E60" s="1"/>
      <c r="F60" s="1">
        <f t="shared" si="8"/>
        <v>0</v>
      </c>
    </row>
    <row r="61" spans="2:6" x14ac:dyDescent="0.25">
      <c r="B61" s="2" t="s">
        <v>136</v>
      </c>
      <c r="C61" s="2" t="s">
        <v>23</v>
      </c>
      <c r="D61" s="1">
        <f>D62</f>
        <v>52</v>
      </c>
      <c r="E61" s="1">
        <f>E62</f>
        <v>0</v>
      </c>
      <c r="F61" s="1">
        <f>F62</f>
        <v>52</v>
      </c>
    </row>
    <row r="62" spans="2:6" x14ac:dyDescent="0.25">
      <c r="B62" s="2" t="s">
        <v>59</v>
      </c>
      <c r="C62" s="2" t="s">
        <v>60</v>
      </c>
      <c r="D62" s="1">
        <v>52</v>
      </c>
      <c r="E62" s="1"/>
      <c r="F62" s="1">
        <f>D62+E62</f>
        <v>52</v>
      </c>
    </row>
    <row r="63" spans="2:6" x14ac:dyDescent="0.25">
      <c r="B63" s="2" t="s">
        <v>132</v>
      </c>
      <c r="C63" s="2" t="s">
        <v>61</v>
      </c>
      <c r="D63" s="1">
        <f>D64+D83+D85+D87+D89</f>
        <v>114902.49999999999</v>
      </c>
      <c r="E63" s="1">
        <f>E64+E83+E85+E87+E89</f>
        <v>10154.9</v>
      </c>
      <c r="F63" s="1">
        <f>F64+F83+F85+F87+F89</f>
        <v>125057.4</v>
      </c>
    </row>
    <row r="64" spans="2:6" ht="25.5" customHeight="1" x14ac:dyDescent="0.25">
      <c r="B64" s="2" t="s">
        <v>133</v>
      </c>
      <c r="C64" s="2" t="s">
        <v>62</v>
      </c>
      <c r="D64" s="1">
        <f>D65+D70+D76+D80</f>
        <v>114692.49999999999</v>
      </c>
      <c r="E64" s="1">
        <f>E65+E70+E76+E80</f>
        <v>10154.9</v>
      </c>
      <c r="F64" s="1">
        <f>F65+F70+F76+F80</f>
        <v>124847.4</v>
      </c>
    </row>
    <row r="65" spans="2:6" ht="25.5" x14ac:dyDescent="0.25">
      <c r="B65" s="2" t="s">
        <v>134</v>
      </c>
      <c r="C65" s="2" t="s">
        <v>143</v>
      </c>
      <c r="D65" s="1">
        <f>D66</f>
        <v>74681.399999999994</v>
      </c>
      <c r="E65" s="1">
        <f>E66</f>
        <v>0</v>
      </c>
      <c r="F65" s="1">
        <f>F66</f>
        <v>74681.399999999994</v>
      </c>
    </row>
    <row r="66" spans="2:6" ht="25.5" x14ac:dyDescent="0.25">
      <c r="B66" s="2" t="s">
        <v>82</v>
      </c>
      <c r="C66" s="2" t="s">
        <v>111</v>
      </c>
      <c r="D66" s="1">
        <v>74681.399999999994</v>
      </c>
      <c r="E66" s="1"/>
      <c r="F66" s="1">
        <f t="shared" ref="F66:F69" si="9">D66+E66</f>
        <v>74681.399999999994</v>
      </c>
    </row>
    <row r="67" spans="2:6" s="14" customFormat="1" ht="25.5" hidden="1" x14ac:dyDescent="0.25">
      <c r="B67" s="16" t="s">
        <v>83</v>
      </c>
      <c r="C67" s="2" t="s">
        <v>24</v>
      </c>
      <c r="D67" s="1">
        <v>0</v>
      </c>
      <c r="E67" s="1"/>
      <c r="F67" s="1">
        <f t="shared" si="9"/>
        <v>0</v>
      </c>
    </row>
    <row r="68" spans="2:6" s="14" customFormat="1" ht="25.5" hidden="1" x14ac:dyDescent="0.25">
      <c r="B68" s="16" t="s">
        <v>84</v>
      </c>
      <c r="C68" s="2" t="s">
        <v>25</v>
      </c>
      <c r="D68" s="1">
        <v>0</v>
      </c>
      <c r="E68" s="1"/>
      <c r="F68" s="1">
        <f t="shared" si="9"/>
        <v>0</v>
      </c>
    </row>
    <row r="69" spans="2:6" s="14" customFormat="1" hidden="1" x14ac:dyDescent="0.25">
      <c r="B69" s="20" t="s">
        <v>144</v>
      </c>
      <c r="C69" s="2" t="s">
        <v>145</v>
      </c>
      <c r="D69" s="1">
        <v>0</v>
      </c>
      <c r="E69" s="1"/>
      <c r="F69" s="1">
        <f t="shared" si="9"/>
        <v>0</v>
      </c>
    </row>
    <row r="70" spans="2:6" ht="25.5" x14ac:dyDescent="0.25">
      <c r="B70" s="2" t="s">
        <v>137</v>
      </c>
      <c r="C70" s="2" t="s">
        <v>26</v>
      </c>
      <c r="D70" s="1">
        <f>SUM(D71:D75)</f>
        <v>2012.5</v>
      </c>
      <c r="E70" s="1">
        <f>SUM(E71:E75)</f>
        <v>0</v>
      </c>
      <c r="F70" s="1">
        <f>SUM(F71:F75)</f>
        <v>2012.5</v>
      </c>
    </row>
    <row r="71" spans="2:6" ht="51" x14ac:dyDescent="0.25">
      <c r="B71" s="2" t="s">
        <v>154</v>
      </c>
      <c r="C71" s="2" t="s">
        <v>155</v>
      </c>
      <c r="D71" s="1">
        <v>2012.5</v>
      </c>
      <c r="E71" s="1"/>
      <c r="F71" s="1">
        <f t="shared" ref="F71:F75" si="10">D71+E71</f>
        <v>2012.5</v>
      </c>
    </row>
    <row r="72" spans="2:6" s="14" customFormat="1" ht="25.5" hidden="1" x14ac:dyDescent="0.25">
      <c r="B72" s="16" t="s">
        <v>85</v>
      </c>
      <c r="C72" s="2" t="s">
        <v>27</v>
      </c>
      <c r="D72" s="1">
        <v>0</v>
      </c>
      <c r="E72" s="1"/>
      <c r="F72" s="1">
        <f t="shared" si="10"/>
        <v>0</v>
      </c>
    </row>
    <row r="73" spans="2:6" s="14" customFormat="1" ht="38.25" hidden="1" x14ac:dyDescent="0.25">
      <c r="B73" s="16" t="s">
        <v>86</v>
      </c>
      <c r="C73" s="2" t="s">
        <v>28</v>
      </c>
      <c r="D73" s="1">
        <v>0</v>
      </c>
      <c r="E73" s="1"/>
      <c r="F73" s="1">
        <f t="shared" si="10"/>
        <v>0</v>
      </c>
    </row>
    <row r="74" spans="2:6" s="14" customFormat="1" ht="25.5" hidden="1" x14ac:dyDescent="0.25">
      <c r="B74" s="16" t="s">
        <v>108</v>
      </c>
      <c r="C74" s="2" t="s">
        <v>110</v>
      </c>
      <c r="D74" s="1">
        <v>0</v>
      </c>
      <c r="E74" s="1"/>
      <c r="F74" s="1">
        <f t="shared" si="10"/>
        <v>0</v>
      </c>
    </row>
    <row r="75" spans="2:6" s="14" customFormat="1" hidden="1" x14ac:dyDescent="0.25">
      <c r="B75" s="16" t="s">
        <v>109</v>
      </c>
      <c r="C75" s="2" t="s">
        <v>63</v>
      </c>
      <c r="D75" s="1"/>
      <c r="E75" s="1"/>
      <c r="F75" s="1">
        <f t="shared" si="10"/>
        <v>0</v>
      </c>
    </row>
    <row r="76" spans="2:6" ht="26.25" customHeight="1" x14ac:dyDescent="0.25">
      <c r="B76" s="2" t="s">
        <v>138</v>
      </c>
      <c r="C76" s="2" t="s">
        <v>112</v>
      </c>
      <c r="D76" s="1">
        <f>SUM(D77:D79)</f>
        <v>1425.9</v>
      </c>
      <c r="E76" s="1">
        <f>SUM(E77:E79)</f>
        <v>0</v>
      </c>
      <c r="F76" s="1">
        <f>SUM(F77:F79)</f>
        <v>1425.9</v>
      </c>
    </row>
    <row r="77" spans="2:6" ht="26.25" customHeight="1" x14ac:dyDescent="0.25">
      <c r="B77" s="2" t="s">
        <v>94</v>
      </c>
      <c r="C77" s="2" t="s">
        <v>95</v>
      </c>
      <c r="D77" s="1">
        <v>71.5</v>
      </c>
      <c r="E77" s="1"/>
      <c r="F77" s="1">
        <f>D77+E77</f>
        <v>71.5</v>
      </c>
    </row>
    <row r="78" spans="2:6" ht="39" customHeight="1" x14ac:dyDescent="0.25">
      <c r="B78" s="2" t="s">
        <v>87</v>
      </c>
      <c r="C78" s="2" t="s">
        <v>147</v>
      </c>
      <c r="D78" s="1">
        <v>1189.4000000000001</v>
      </c>
      <c r="E78" s="1"/>
      <c r="F78" s="1">
        <f t="shared" ref="F78:F79" si="11">D78+E78</f>
        <v>1189.4000000000001</v>
      </c>
    </row>
    <row r="79" spans="2:6" ht="25.5" customHeight="1" x14ac:dyDescent="0.25">
      <c r="B79" s="2" t="s">
        <v>88</v>
      </c>
      <c r="C79" s="2" t="s">
        <v>64</v>
      </c>
      <c r="D79" s="1">
        <v>165</v>
      </c>
      <c r="E79" s="1"/>
      <c r="F79" s="1">
        <f t="shared" si="11"/>
        <v>165</v>
      </c>
    </row>
    <row r="80" spans="2:6" ht="14.25" customHeight="1" x14ac:dyDescent="0.25">
      <c r="B80" s="2" t="s">
        <v>139</v>
      </c>
      <c r="C80" s="2" t="s">
        <v>65</v>
      </c>
      <c r="D80" s="1">
        <f>SUM(D81:D82)</f>
        <v>36572.699999999997</v>
      </c>
      <c r="E80" s="1">
        <f>SUM(E81:E82)</f>
        <v>10154.9</v>
      </c>
      <c r="F80" s="1">
        <f>SUM(F81:F82)</f>
        <v>46727.6</v>
      </c>
    </row>
    <row r="81" spans="2:6" s="14" customFormat="1" ht="39.75" hidden="1" customHeight="1" x14ac:dyDescent="0.25">
      <c r="B81" s="16" t="s">
        <v>89</v>
      </c>
      <c r="C81" s="2" t="s">
        <v>66</v>
      </c>
      <c r="D81" s="1">
        <v>0</v>
      </c>
      <c r="E81" s="1"/>
      <c r="F81" s="1">
        <f t="shared" ref="F81:F82" si="12">D81+E81</f>
        <v>0</v>
      </c>
    </row>
    <row r="82" spans="2:6" ht="25.5" x14ac:dyDescent="0.25">
      <c r="B82" s="2" t="s">
        <v>107</v>
      </c>
      <c r="C82" s="2" t="s">
        <v>67</v>
      </c>
      <c r="D82" s="1">
        <v>36572.699999999997</v>
      </c>
      <c r="E82" s="1">
        <v>10154.9</v>
      </c>
      <c r="F82" s="1">
        <f t="shared" si="12"/>
        <v>46727.6</v>
      </c>
    </row>
    <row r="83" spans="2:6" ht="25.5" x14ac:dyDescent="0.25">
      <c r="B83" s="2" t="s">
        <v>156</v>
      </c>
      <c r="C83" s="2" t="s">
        <v>157</v>
      </c>
      <c r="D83" s="1">
        <f>SUM(D84)</f>
        <v>210</v>
      </c>
      <c r="E83" s="1">
        <f>SUM(E84)</f>
        <v>0</v>
      </c>
      <c r="F83" s="1">
        <f>SUM(F84)</f>
        <v>210</v>
      </c>
    </row>
    <row r="84" spans="2:6" ht="25.5" x14ac:dyDescent="0.25">
      <c r="B84" s="2" t="s">
        <v>158</v>
      </c>
      <c r="C84" s="2" t="s">
        <v>159</v>
      </c>
      <c r="D84" s="1">
        <v>210</v>
      </c>
      <c r="E84" s="1"/>
      <c r="F84" s="1">
        <f>D84+E84</f>
        <v>210</v>
      </c>
    </row>
    <row r="85" spans="2:6" s="14" customFormat="1" ht="25.5" hidden="1" x14ac:dyDescent="0.25">
      <c r="B85" s="16" t="s">
        <v>160</v>
      </c>
      <c r="C85" s="2" t="s">
        <v>161</v>
      </c>
      <c r="D85" s="1">
        <f>SUM(D86)</f>
        <v>0</v>
      </c>
      <c r="E85" s="1">
        <f>SUM(E86)</f>
        <v>0</v>
      </c>
      <c r="F85" s="1">
        <f>SUM(F86)</f>
        <v>0</v>
      </c>
    </row>
    <row r="86" spans="2:6" s="14" customFormat="1" ht="25.5" hidden="1" x14ac:dyDescent="0.25">
      <c r="B86" s="16" t="s">
        <v>162</v>
      </c>
      <c r="C86" s="2" t="s">
        <v>163</v>
      </c>
      <c r="D86" s="1">
        <v>0</v>
      </c>
      <c r="E86" s="1"/>
      <c r="F86" s="1">
        <f>D86+E86</f>
        <v>0</v>
      </c>
    </row>
    <row r="87" spans="2:6" s="14" customFormat="1" hidden="1" x14ac:dyDescent="0.25">
      <c r="B87" s="16" t="s">
        <v>140</v>
      </c>
      <c r="C87" s="2" t="s">
        <v>29</v>
      </c>
      <c r="D87" s="1">
        <f>SUM(D88)</f>
        <v>0</v>
      </c>
      <c r="E87" s="1">
        <f>SUM(E88)</f>
        <v>0</v>
      </c>
      <c r="F87" s="1">
        <f>SUM(F88)</f>
        <v>0</v>
      </c>
    </row>
    <row r="88" spans="2:6" s="14" customFormat="1" hidden="1" x14ac:dyDescent="0.25">
      <c r="B88" s="16" t="s">
        <v>81</v>
      </c>
      <c r="C88" s="2" t="s">
        <v>68</v>
      </c>
      <c r="D88" s="1">
        <v>0</v>
      </c>
      <c r="E88" s="1"/>
      <c r="F88" s="1">
        <f>D88+E88</f>
        <v>0</v>
      </c>
    </row>
    <row r="89" spans="2:6" s="14" customFormat="1" ht="51" hidden="1" x14ac:dyDescent="0.25">
      <c r="B89" s="16" t="s">
        <v>141</v>
      </c>
      <c r="C89" s="16" t="s">
        <v>90</v>
      </c>
      <c r="D89" s="17">
        <f t="shared" ref="D89:F90" si="13">D90</f>
        <v>0</v>
      </c>
      <c r="E89" s="17">
        <f t="shared" si="13"/>
        <v>0</v>
      </c>
      <c r="F89" s="17">
        <f t="shared" si="13"/>
        <v>0</v>
      </c>
    </row>
    <row r="90" spans="2:6" s="14" customFormat="1" ht="63.75" hidden="1" x14ac:dyDescent="0.25">
      <c r="B90" s="16" t="s">
        <v>142</v>
      </c>
      <c r="C90" s="2" t="s">
        <v>91</v>
      </c>
      <c r="D90" s="1">
        <f t="shared" si="13"/>
        <v>0</v>
      </c>
      <c r="E90" s="1">
        <f t="shared" si="13"/>
        <v>0</v>
      </c>
      <c r="F90" s="1">
        <f t="shared" si="13"/>
        <v>0</v>
      </c>
    </row>
    <row r="91" spans="2:6" s="14" customFormat="1" ht="39.75" hidden="1" customHeight="1" x14ac:dyDescent="0.25">
      <c r="B91" s="16" t="s">
        <v>93</v>
      </c>
      <c r="C91" s="2" t="s">
        <v>92</v>
      </c>
      <c r="D91" s="1">
        <v>0</v>
      </c>
      <c r="E91" s="1"/>
      <c r="F91" s="1">
        <f>D91+E91</f>
        <v>0</v>
      </c>
    </row>
    <row r="92" spans="2:6" x14ac:dyDescent="0.25">
      <c r="B92" s="2"/>
      <c r="C92" s="2" t="s">
        <v>30</v>
      </c>
      <c r="D92" s="1">
        <f>D13+D63</f>
        <v>165548.79999999999</v>
      </c>
      <c r="E92" s="1">
        <f>E13+E63</f>
        <v>11361.1</v>
      </c>
      <c r="F92" s="1">
        <f>F13+F63</f>
        <v>176909.9</v>
      </c>
    </row>
    <row r="94" spans="2:6" x14ac:dyDescent="0.25">
      <c r="D94" s="21">
        <v>165548.79999999999</v>
      </c>
    </row>
  </sheetData>
  <autoFilter ref="B12:F92">
    <filterColumn colId="4">
      <filters>
        <filter val="0,1"/>
        <filter val="1 189,4"/>
        <filter val="1 247,0"/>
        <filter val="1 362,4"/>
        <filter val="1 425,9"/>
        <filter val="1 600,0"/>
        <filter val="1 942,0"/>
        <filter val="111,3"/>
        <filter val="124 847,4"/>
        <filter val="125 057,4"/>
        <filter val="13 620,0"/>
        <filter val="130,5"/>
        <filter val="15,9"/>
        <filter val="150,0"/>
        <filter val="159,7"/>
        <filter val="165,0"/>
        <filter val="167,0"/>
        <filter val="176 909,8"/>
        <filter val="19 648,0"/>
        <filter val="19 902,9"/>
        <filter val="2 012,5"/>
        <filter val="2 212,9"/>
        <filter val="2 305,0"/>
        <filter val="210,0"/>
        <filter val="270,0"/>
        <filter val="286,4"/>
        <filter val="29,2"/>
        <filter val="3 140,0"/>
        <filter val="3,6"/>
        <filter val="30,0"/>
        <filter val="300,0"/>
        <filter val="34,5"/>
        <filter val="342,0"/>
        <filter val="37,7"/>
        <filter val="46 727,6"/>
        <filter val="5 382,0"/>
        <filter val="5 449,3"/>
        <filter val="5 599,3"/>
        <filter val="5 765,0"/>
        <filter val="5,5"/>
        <filter val="51 852,4"/>
        <filter val="52,0"/>
        <filter val="7 011,0"/>
        <filter val="7 346,1"/>
        <filter val="71,5"/>
        <filter val="74 681,4"/>
        <filter val="-771,6"/>
        <filter val="90,0"/>
        <filter val="909,0"/>
      </filters>
    </filterColumn>
  </autoFilter>
  <mergeCells count="1">
    <mergeCell ref="B10:D10"/>
  </mergeCells>
  <pageMargins left="0.62992125984251968" right="0.23622047244094491" top="0.35433070866141736" bottom="0.35433070866141736" header="0.31496062992125984" footer="0.31496062992125984"/>
  <pageSetup paperSize="9" scale="83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 2023</vt:lpstr>
      <vt:lpstr>'приложение 1 доходы 2023'!Область_печати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2023-12-21T04:55:11Z</cp:lastPrinted>
  <dcterms:created xsi:type="dcterms:W3CDTF">2014-11-11T13:19:37Z</dcterms:created>
  <dcterms:modified xsi:type="dcterms:W3CDTF">2023-12-25T11:21:40Z</dcterms:modified>
</cp:coreProperties>
</file>