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-105" yWindow="-105" windowWidth="23250" windowHeight="12570" tabRatio="764"/>
  </bookViews>
  <sheets>
    <sheet name="приложение 2 доходы 2024-2025" sheetId="5" r:id="rId1"/>
  </sheets>
  <definedNames>
    <definedName name="_xlnm._FilterDatabase" localSheetId="0" hidden="1">'приложение 2 доходы 2024-2025'!$B$16:$J$95</definedName>
    <definedName name="_xlnm.Print_Area" localSheetId="0">'приложение 2 доходы 2024-2025'!$A$1:$J$96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5" i="5" l="1"/>
  <c r="J64" i="5" s="1"/>
  <c r="G65" i="5"/>
  <c r="J93" i="5"/>
  <c r="J92" i="5" s="1"/>
  <c r="I93" i="5"/>
  <c r="I92" i="5" s="1"/>
  <c r="J90" i="5"/>
  <c r="I90" i="5"/>
  <c r="J88" i="5"/>
  <c r="I88" i="5"/>
  <c r="J86" i="5"/>
  <c r="I86" i="5"/>
  <c r="J85" i="5"/>
  <c r="J83" i="5" s="1"/>
  <c r="I83" i="5"/>
  <c r="J82" i="5"/>
  <c r="J81" i="5"/>
  <c r="J79" i="5" s="1"/>
  <c r="I79" i="5"/>
  <c r="J73" i="5"/>
  <c r="I73" i="5"/>
  <c r="J69" i="5"/>
  <c r="J68" i="5" s="1"/>
  <c r="I68" i="5"/>
  <c r="I64" i="5"/>
  <c r="J58" i="5"/>
  <c r="J57" i="5" s="1"/>
  <c r="I57" i="5"/>
  <c r="J56" i="5"/>
  <c r="J55" i="5"/>
  <c r="J54" i="5"/>
  <c r="I53" i="5"/>
  <c r="J52" i="5"/>
  <c r="J51" i="5"/>
  <c r="I50" i="5"/>
  <c r="J49" i="5"/>
  <c r="J48" i="5"/>
  <c r="J47" i="5"/>
  <c r="J46" i="5"/>
  <c r="J45" i="5"/>
  <c r="I44" i="5"/>
  <c r="J42" i="5"/>
  <c r="J41" i="5" s="1"/>
  <c r="I41" i="5"/>
  <c r="J40" i="5"/>
  <c r="J39" i="5"/>
  <c r="I38" i="5"/>
  <c r="J37" i="5"/>
  <c r="J36" i="5"/>
  <c r="I35" i="5"/>
  <c r="J34" i="5"/>
  <c r="J33" i="5" s="1"/>
  <c r="I33" i="5"/>
  <c r="J31" i="5"/>
  <c r="J30" i="5" s="1"/>
  <c r="I30" i="5"/>
  <c r="J29" i="5"/>
  <c r="J28" i="5"/>
  <c r="J27" i="5"/>
  <c r="J26" i="5"/>
  <c r="I25" i="5"/>
  <c r="I24" i="5" s="1"/>
  <c r="J23" i="5"/>
  <c r="J22" i="5"/>
  <c r="J21" i="5"/>
  <c r="J20" i="5"/>
  <c r="I19" i="5"/>
  <c r="I18" i="5" s="1"/>
  <c r="G23" i="5"/>
  <c r="G22" i="5"/>
  <c r="G21" i="5"/>
  <c r="G20" i="5"/>
  <c r="G29" i="5"/>
  <c r="G28" i="5"/>
  <c r="G27" i="5"/>
  <c r="G26" i="5"/>
  <c r="G31" i="5"/>
  <c r="G34" i="5"/>
  <c r="G33" i="5" s="1"/>
  <c r="G37" i="5"/>
  <c r="G36" i="5"/>
  <c r="G40" i="5"/>
  <c r="G39" i="5"/>
  <c r="G38" i="5" s="1"/>
  <c r="G42" i="5"/>
  <c r="G41" i="5" s="1"/>
  <c r="G49" i="5"/>
  <c r="G48" i="5"/>
  <c r="G47" i="5"/>
  <c r="G46" i="5"/>
  <c r="G45" i="5"/>
  <c r="G52" i="5"/>
  <c r="G51" i="5"/>
  <c r="G50" i="5" s="1"/>
  <c r="G56" i="5"/>
  <c r="G55" i="5"/>
  <c r="G53" i="5" s="1"/>
  <c r="G54" i="5"/>
  <c r="G58" i="5"/>
  <c r="G57" i="5" s="1"/>
  <c r="G69" i="5"/>
  <c r="G68" i="5" s="1"/>
  <c r="G82" i="5"/>
  <c r="G79" i="5" s="1"/>
  <c r="G81" i="5"/>
  <c r="G85" i="5"/>
  <c r="G83" i="5" s="1"/>
  <c r="G93" i="5"/>
  <c r="G92" i="5" s="1"/>
  <c r="G90" i="5"/>
  <c r="G88" i="5"/>
  <c r="G86" i="5"/>
  <c r="G73" i="5"/>
  <c r="G64" i="5"/>
  <c r="G30" i="5"/>
  <c r="F93" i="5"/>
  <c r="F92" i="5" s="1"/>
  <c r="F90" i="5"/>
  <c r="F88" i="5"/>
  <c r="F86" i="5"/>
  <c r="F83" i="5"/>
  <c r="F79" i="5"/>
  <c r="F73" i="5"/>
  <c r="F68" i="5"/>
  <c r="F64" i="5"/>
  <c r="F57" i="5"/>
  <c r="F53" i="5"/>
  <c r="F50" i="5"/>
  <c r="F44" i="5"/>
  <c r="F41" i="5"/>
  <c r="F38" i="5"/>
  <c r="F35" i="5"/>
  <c r="F33" i="5"/>
  <c r="F30" i="5"/>
  <c r="F25" i="5"/>
  <c r="F24" i="5" s="1"/>
  <c r="F19" i="5"/>
  <c r="F18" i="5" s="1"/>
  <c r="I32" i="5" l="1"/>
  <c r="J35" i="5"/>
  <c r="I17" i="5"/>
  <c r="G44" i="5"/>
  <c r="G17" i="5" s="1"/>
  <c r="G35" i="5"/>
  <c r="J50" i="5"/>
  <c r="J19" i="5"/>
  <c r="J18" i="5" s="1"/>
  <c r="J53" i="5"/>
  <c r="G25" i="5"/>
  <c r="G24" i="5" s="1"/>
  <c r="G19" i="5"/>
  <c r="G18" i="5" s="1"/>
  <c r="J25" i="5"/>
  <c r="J24" i="5" s="1"/>
  <c r="J38" i="5"/>
  <c r="J32" i="5" s="1"/>
  <c r="J44" i="5"/>
  <c r="J67" i="5"/>
  <c r="J66" i="5" s="1"/>
  <c r="I67" i="5"/>
  <c r="I66" i="5" s="1"/>
  <c r="I95" i="5" s="1"/>
  <c r="G32" i="5"/>
  <c r="G67" i="5"/>
  <c r="G66" i="5" s="1"/>
  <c r="F67" i="5"/>
  <c r="F66" i="5" s="1"/>
  <c r="F32" i="5"/>
  <c r="F17" i="5"/>
  <c r="J17" i="5" l="1"/>
  <c r="J95" i="5" s="1"/>
  <c r="F95" i="5"/>
  <c r="G95" i="5"/>
  <c r="H52" i="5" l="1"/>
  <c r="E52" i="5"/>
  <c r="E83" i="5"/>
  <c r="H83" i="5"/>
  <c r="H93" i="5" l="1"/>
  <c r="H92" i="5" s="1"/>
  <c r="H90" i="5"/>
  <c r="H88" i="5"/>
  <c r="H86" i="5"/>
  <c r="H79" i="5"/>
  <c r="H73" i="5"/>
  <c r="H68" i="5"/>
  <c r="H64" i="5"/>
  <c r="H57" i="5"/>
  <c r="H53" i="5"/>
  <c r="H50" i="5"/>
  <c r="H44" i="5"/>
  <c r="H41" i="5"/>
  <c r="H38" i="5"/>
  <c r="H35" i="5"/>
  <c r="H33" i="5"/>
  <c r="H30" i="5"/>
  <c r="H25" i="5"/>
  <c r="H24" i="5" s="1"/>
  <c r="H19" i="5"/>
  <c r="H18" i="5" s="1"/>
  <c r="E93" i="5"/>
  <c r="E92" i="5" s="1"/>
  <c r="E90" i="5"/>
  <c r="E88" i="5"/>
  <c r="E86" i="5"/>
  <c r="E79" i="5"/>
  <c r="E73" i="5"/>
  <c r="E68" i="5"/>
  <c r="E64" i="5"/>
  <c r="E57" i="5"/>
  <c r="E53" i="5"/>
  <c r="E50" i="5"/>
  <c r="E44" i="5"/>
  <c r="E41" i="5"/>
  <c r="E38" i="5"/>
  <c r="E35" i="5"/>
  <c r="E33" i="5"/>
  <c r="E30" i="5"/>
  <c r="E25" i="5"/>
  <c r="E24" i="5" s="1"/>
  <c r="E19" i="5"/>
  <c r="E18" i="5"/>
  <c r="D93" i="5"/>
  <c r="D92" i="5" s="1"/>
  <c r="D90" i="5"/>
  <c r="D88" i="5"/>
  <c r="D86" i="5"/>
  <c r="D83" i="5"/>
  <c r="D79" i="5"/>
  <c r="D73" i="5"/>
  <c r="D68" i="5"/>
  <c r="D64" i="5"/>
  <c r="D57" i="5"/>
  <c r="D53" i="5"/>
  <c r="D52" i="5"/>
  <c r="D50" i="5"/>
  <c r="D44" i="5"/>
  <c r="D41" i="5"/>
  <c r="D38" i="5"/>
  <c r="D35" i="5"/>
  <c r="D33" i="5"/>
  <c r="D30" i="5"/>
  <c r="D25" i="5"/>
  <c r="D24" i="5" s="1"/>
  <c r="D19" i="5"/>
  <c r="D18" i="5" s="1"/>
  <c r="E32" i="5" l="1"/>
  <c r="E17" i="5" s="1"/>
  <c r="E67" i="5"/>
  <c r="E66" i="5" s="1"/>
  <c r="H32" i="5"/>
  <c r="H17" i="5" s="1"/>
  <c r="H67" i="5"/>
  <c r="H66" i="5" s="1"/>
  <c r="D32" i="5"/>
  <c r="D17" i="5" s="1"/>
  <c r="D67" i="5"/>
  <c r="D66" i="5" s="1"/>
  <c r="H95" i="5" l="1"/>
  <c r="E95" i="5"/>
  <c r="D95" i="5"/>
</calcChain>
</file>

<file path=xl/sharedStrings.xml><?xml version="1.0" encoding="utf-8"?>
<sst xmlns="http://schemas.openxmlformats.org/spreadsheetml/2006/main" count="178" uniqueCount="174">
  <si>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</si>
  <si>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</si>
  <si>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</si>
  <si>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</si>
  <si>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</si>
  <si>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</si>
  <si>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</si>
  <si>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</si>
  <si>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</si>
  <si>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</si>
  <si>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</si>
  <si>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</si>
  <si>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</si>
  <si>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</si>
  <si>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</si>
  <si>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</si>
  <si>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</si>
  <si>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</si>
  <si>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</si>
  <si>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</si>
  <si>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</si>
  <si>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</si>
  <si>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</si>
  <si>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</si>
  <si>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</si>
  <si>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</si>
  <si>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</si>
  <si>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</si>
  <si>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</si>
  <si>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</si>
  <si>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</si>
  <si>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</si>
  <si>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</si>
  <si>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</si>
  <si>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</si>
  <si>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</si>
  <si>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</si>
  <si>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</si>
  <si>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</si>
  <si>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</si>
  <si>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</si>
  <si>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</si>
  <si>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</si>
  <si>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</si>
  <si>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</si>
  <si>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</si>
  <si>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</si>
  <si>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</si>
  <si>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</si>
  <si>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</si>
  <si>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</si>
  <si>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041 1 16 18050 13 0000 140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</si>
  <si>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</si>
  <si>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</si>
  <si>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041 1 16 32000 13 0000 140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</si>
  <si>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</si>
  <si>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</si>
  <si>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</si>
  <si>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</si>
  <si>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</si>
  <si>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</si>
  <si>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</si>
  <si>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</si>
  <si>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</si>
  <si>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</si>
  <si>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</si>
  <si>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</si>
  <si>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</si>
  <si>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</si>
  <si>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</si>
  <si>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</si>
  <si>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</si>
  <si>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</si>
  <si>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</si>
  <si>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</si>
  <si>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</si>
  <si>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</si>
  <si>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</si>
  <si>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</si>
  <si>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</si>
  <si>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</si>
  <si>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</si>
  <si>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</si>
  <si>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</si>
  <si>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</si>
  <si>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</si>
  <si>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</si>
  <si>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</si>
  <si>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</si>
  <si>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</si>
  <si>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</si>
  <si>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</si>
  <si>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</si>
  <si>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</si>
  <si>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</si>
  <si>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</si>
  <si>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</si>
  <si>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</si>
  <si>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</si>
  <si>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Приложение № 2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</si>
  <si>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</si>
  <si>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</si>
  <si>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План на 2023 год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</si>
  <si>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</si>
  <si>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</si>
  <si>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</si>
  <si>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</si>
  <si>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</si>
  <si>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</si>
  <si>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</si>
  <si>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ДОТАЦИИ БЮДЖЕТАМ БЮДЖЕТНОЙ СИСТЕМЫ РОССИЙСКОЙ ФЕДЕРАЦИИ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</si>
  <si>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</si>
  <si>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</si>
  <si>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</si>
  <si>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</si>
  <si>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</si>
  <si>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</si>
  <si>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</si>
  <si>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</si>
  <si>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</si>
  <si>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</si>
  <si>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</si>
  <si>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</si>
  <si>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</si>
  <si>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</si>
  <si>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</si>
  <si>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</si>
  <si>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</si>
  <si>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000 2 02 00000 00 0000 000</t>
  </si>
  <si>
    <t>000 2 02 30000 00 0000 150</t>
  </si>
  <si>
    <t>000 2 02 40000 00 0000 150</t>
  </si>
  <si>
    <t>000 2 07 00000 00 0000 150</t>
  </si>
  <si>
    <t xml:space="preserve">000 2 18 00000 00 0000 000 </t>
  </si>
  <si>
    <t>План на 2024 год</t>
  </si>
  <si>
    <t>580 1 16 02010 02 0000 140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</si>
  <si>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</si>
  <si>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</si>
  <si>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</si>
  <si>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</si>
  <si>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</si>
  <si>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000 1 09 00000 00 0000 000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</si>
  <si>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</si>
  <si>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</si>
  <si>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ШТРАФЫ, САНКЦИИ, ВОЗМЕЩЕНИЕ УЩЕРБА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</si>
  <si>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</si>
  <si>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</si>
  <si>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000 2 02 10000 00 0000 150</t>
  </si>
  <si>
    <t>650 2 02 19999 13 0000 150</t>
  </si>
  <si>
    <t>Прочие дотации бюджетам городских поселений</t>
  </si>
  <si>
    <t>000 2 02 20000 00 0000 150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</si>
  <si>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</si>
  <si>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</si>
  <si>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</si>
  <si>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</si>
  <si>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</si>
  <si>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</si>
  <si>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</si>
  <si>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</si>
  <si>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</si>
  <si>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</si>
  <si>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000 2 18 00000 00 0000 150</t>
  </si>
  <si>
    <t>Доходы бюджета городского поселения Игрим на 2024-2025 годы</t>
  </si>
  <si>
    <t>План на 2025 год</t>
  </si>
  <si>
    <t>от 29.12.2022 г.  № 286</t>
  </si>
  <si>
    <t>Сумма уточнения 2024 год</t>
  </si>
  <si>
    <t>Сумма на 2024 год</t>
  </si>
  <si>
    <t>Сумма уточнения 2025 год</t>
  </si>
  <si>
    <t>Сумма на 2025 год</t>
  </si>
  <si>
    <t>182 1 03 02230 01 0000 110</t>
  </si>
  <si>
    <t>182 1 03 02240 01 0000 110</t>
  </si>
  <si>
    <t>182 1 03 02250 01 0000 110</t>
  </si>
  <si>
    <t>182 1 03 02260 01 0000 110</t>
  </si>
  <si>
    <t>от 00.12.2023 г.  № 000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</si>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</sst>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</cellStyleXfs>
  <cellXfs count="39">
    <xf numFmtId="0" fontId="0" fillId="0" borderId="0" xfId="0"/>
    <xf numFmtId="0" fontId="1" fillId="0" borderId="0" xfId="0" applyFont="1"/>
    <xf numFmtId="3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  <xf numFmtId="164" fontId="7" fillId="0" borderId="7" xfId="0" applyNumberFormat="1" applyFont="1" applyBorder="1" applyAlignment="1">
      <alignment horizontal="center" vertical="top" wrapText="1"/>
    </xf>
    <xf numFmtId="3" fontId="7" fillId="0" borderId="4" xfId="0" applyNumberFormat="1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64" fontId="1" fillId="0" borderId="0" xfId="0" applyNumberFormat="1" applyFont="1"/>
    <xf numFmtId="0" fontId="6" fillId="0" borderId="0" xfId="0" applyFont="1" applyAlignment="1">
      <alignment vertical="center"/>
    </xf>
    <xf numFmtId="3" fontId="2" fillId="4" borderId="0" xfId="0" applyNumberFormat="1" applyFont="1" applyFill="1" applyAlignment="1">
      <alignment horizontal="right"/>
    </xf>
    <xf numFmtId="164" fontId="7" fillId="4" borderId="2" xfId="0" applyNumberFormat="1" applyFont="1" applyFill="1" applyBorder="1" applyAlignment="1">
      <alignment horizontal="center" vertical="top" wrapText="1"/>
    </xf>
    <xf numFmtId="164" fontId="7" fillId="4" borderId="7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left" vertical="top" wrapText="1"/>
    </xf>
    <xf numFmtId="3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3" fontId="7" fillId="0" borderId="5" xfId="0" applyNumberFormat="1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164" fontId="1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97"/>
  <sheetViews>
    <sheetView tabSelected="1" topLeftCell="B5" zoomScale="90" zoomScaleNormal="90" workbookViewId="0">
      <selection activeCell="H5" sqref="H5"/>
    </sheetView>
  </sheetViews>
  <sheetFormatPr defaultColWidth="9.140625" defaultRowHeight="15" x14ac:dyDescent="0.25"/>
  <cols>
    <col min="1" max="1" width="4.85546875" style="1" hidden="1" customWidth="1"/>
    <col min="2" max="2" width="23.7109375" style="21" customWidth="1"/>
    <col min="3" max="3" width="59.28515625" style="21" customWidth="1"/>
    <col min="4" max="4" width="12" style="3" hidden="1" customWidth="1"/>
    <col min="5" max="5" width="10.5703125" style="37" customWidth="1"/>
    <col min="6" max="7" width="9.28515625" style="37" customWidth="1"/>
    <col min="8" max="8" width="12" style="37" customWidth="1"/>
    <col min="9" max="10" width="9.28515625" style="37" customWidth="1"/>
    <col min="11" max="16384" width="9.140625" style="21"/>
  </cols>
  <sheetData>
    <row r="1" spans="1:10" s="1" customFormat="1" ht="13.5" hidden="1" customHeight="1" x14ac:dyDescent="0.25">
      <c r="D1" s="2"/>
      <c r="E1" s="2"/>
      <c r="F1" s="2"/>
      <c r="G1" s="2"/>
      <c r="H1" s="18"/>
      <c r="I1" s="2"/>
      <c r="J1" s="2"/>
    </row>
    <row r="2" spans="1:10" s="1" customFormat="1" ht="12.75" hidden="1" customHeight="1" x14ac:dyDescent="0.25">
      <c r="D2" s="2"/>
      <c r="E2" s="2"/>
      <c r="F2" s="2"/>
      <c r="G2" s="2"/>
      <c r="H2" s="18"/>
      <c r="I2" s="2"/>
      <c r="J2" s="2"/>
    </row>
    <row r="3" spans="1:10" s="1" customFormat="1" ht="13.5" hidden="1" customHeight="1" x14ac:dyDescent="0.25">
      <c r="D3" s="2"/>
      <c r="E3" s="2"/>
      <c r="F3" s="2"/>
      <c r="G3" s="2"/>
      <c r="H3" s="18"/>
      <c r="I3" s="2"/>
      <c r="J3" s="2"/>
    </row>
    <row r="4" spans="1:10" s="1" customFormat="1" hidden="1" x14ac:dyDescent="0.25">
      <c r="D4" s="2"/>
      <c r="E4" s="2"/>
      <c r="F4" s="2"/>
      <c r="G4" s="2"/>
      <c r="H4" s="18"/>
      <c r="I4" s="2"/>
      <c r="J4" s="2"/>
    </row>
    <row r="5" spans="1:10" ht="13.5" customHeight="1" x14ac:dyDescent="0.25">
      <c r="D5" s="2"/>
      <c r="E5" s="26"/>
      <c r="F5" s="26"/>
      <c r="G5" s="26"/>
      <c r="H5" s="26" t="s">
        <v>173</v>
      </c>
      <c r="I5" s="26"/>
      <c r="J5" s="26"/>
    </row>
    <row r="6" spans="1:10" ht="12.75" customHeight="1" x14ac:dyDescent="0.25">
      <c r="D6" s="2"/>
      <c r="E6" s="26"/>
      <c r="F6" s="26"/>
      <c r="G6" s="26"/>
      <c r="H6" s="26" t="s">
        <v>75</v>
      </c>
      <c r="I6" s="26"/>
      <c r="J6" s="26"/>
    </row>
    <row r="7" spans="1:10" ht="13.5" customHeight="1" x14ac:dyDescent="0.25">
      <c r="D7" s="2"/>
      <c r="E7" s="26"/>
      <c r="F7" s="26"/>
      <c r="G7" s="26"/>
      <c r="H7" s="26" t="s">
        <v>74</v>
      </c>
      <c r="I7" s="26"/>
      <c r="J7" s="26"/>
    </row>
    <row r="8" spans="1:10" x14ac:dyDescent="0.25">
      <c r="D8" s="2"/>
      <c r="E8" s="26"/>
      <c r="F8" s="26"/>
      <c r="G8" s="26"/>
      <c r="H8" s="26" t="s">
        <v>172</v>
      </c>
      <c r="I8" s="26"/>
      <c r="J8" s="26"/>
    </row>
    <row r="9" spans="1:10" x14ac:dyDescent="0.25">
      <c r="D9" s="2"/>
      <c r="E9" s="26"/>
      <c r="F9" s="26"/>
      <c r="G9" s="26"/>
      <c r="H9" s="26"/>
      <c r="I9" s="26"/>
      <c r="J9" s="26"/>
    </row>
    <row r="10" spans="1:10" ht="13.5" customHeight="1" x14ac:dyDescent="0.25">
      <c r="D10" s="2"/>
      <c r="E10" s="26"/>
      <c r="F10" s="26"/>
      <c r="G10" s="26"/>
      <c r="H10" s="26" t="s">
        <v>99</v>
      </c>
      <c r="I10" s="26"/>
      <c r="J10" s="26"/>
    </row>
    <row r="11" spans="1:10" ht="12.75" customHeight="1" x14ac:dyDescent="0.25">
      <c r="D11" s="2"/>
      <c r="E11" s="26"/>
      <c r="F11" s="26"/>
      <c r="G11" s="26"/>
      <c r="H11" s="26" t="s">
        <v>75</v>
      </c>
      <c r="I11" s="26"/>
      <c r="J11" s="26"/>
    </row>
    <row r="12" spans="1:10" ht="13.5" customHeight="1" x14ac:dyDescent="0.25">
      <c r="D12" s="2"/>
      <c r="E12" s="26"/>
      <c r="F12" s="26"/>
      <c r="G12" s="26"/>
      <c r="H12" s="26" t="s">
        <v>74</v>
      </c>
      <c r="I12" s="26"/>
      <c r="J12" s="26"/>
    </row>
    <row r="13" spans="1:10" x14ac:dyDescent="0.25">
      <c r="D13" s="2"/>
      <c r="E13" s="26"/>
      <c r="F13" s="26"/>
      <c r="G13" s="26"/>
      <c r="H13" s="26" t="s">
        <v>163</v>
      </c>
      <c r="I13" s="26"/>
      <c r="J13" s="26"/>
    </row>
    <row r="14" spans="1:10" ht="21" customHeight="1" x14ac:dyDescent="0.25">
      <c r="B14" s="38" t="s">
        <v>161</v>
      </c>
      <c r="C14" s="38"/>
      <c r="D14" s="17"/>
      <c r="E14" s="27"/>
      <c r="F14" s="27"/>
      <c r="G14" s="27"/>
      <c r="H14" s="27"/>
      <c r="I14" s="27"/>
      <c r="J14" s="27"/>
    </row>
    <row r="15" spans="1:10" x14ac:dyDescent="0.25">
      <c r="D15" s="4" t="s">
        <v>0</v>
      </c>
      <c r="E15" s="28"/>
      <c r="F15" s="28"/>
      <c r="G15" s="28" t="s">
        <v>0</v>
      </c>
      <c r="H15" s="28"/>
      <c r="I15" s="28"/>
      <c r="J15" s="28" t="s">
        <v>0</v>
      </c>
    </row>
    <row r="16" spans="1:10" s="29" customFormat="1" ht="38.25" x14ac:dyDescent="0.25">
      <c r="A16" s="6"/>
      <c r="B16" s="22" t="s">
        <v>1</v>
      </c>
      <c r="C16" s="22" t="s">
        <v>2</v>
      </c>
      <c r="D16" s="5" t="s">
        <v>102</v>
      </c>
      <c r="E16" s="22" t="s">
        <v>133</v>
      </c>
      <c r="F16" s="22" t="s">
        <v>164</v>
      </c>
      <c r="G16" s="22" t="s">
        <v>165</v>
      </c>
      <c r="H16" s="22" t="s">
        <v>162</v>
      </c>
      <c r="I16" s="22" t="s">
        <v>166</v>
      </c>
      <c r="J16" s="22" t="s">
        <v>167</v>
      </c>
    </row>
    <row r="17" spans="2:10" ht="15.75" customHeight="1" x14ac:dyDescent="0.25">
      <c r="B17" s="23" t="s">
        <v>111</v>
      </c>
      <c r="C17" s="23" t="s">
        <v>31</v>
      </c>
      <c r="D17" s="8">
        <f t="shared" ref="D17:J17" si="0">D18+D24+D30+D32+D41+D43+D44+D50+D53+D57+D64</f>
        <v>47346.2</v>
      </c>
      <c r="E17" s="30">
        <f t="shared" si="0"/>
        <v>47352.3</v>
      </c>
      <c r="F17" s="30">
        <f t="shared" si="0"/>
        <v>0</v>
      </c>
      <c r="G17" s="30">
        <f t="shared" si="0"/>
        <v>47352.3</v>
      </c>
      <c r="H17" s="30">
        <f t="shared" si="0"/>
        <v>48269.3</v>
      </c>
      <c r="I17" s="30">
        <f t="shared" si="0"/>
        <v>0</v>
      </c>
      <c r="J17" s="30">
        <f t="shared" si="0"/>
        <v>48269.3</v>
      </c>
    </row>
    <row r="18" spans="2:10" x14ac:dyDescent="0.25">
      <c r="B18" s="23" t="s">
        <v>112</v>
      </c>
      <c r="C18" s="23" t="s">
        <v>3</v>
      </c>
      <c r="D18" s="8">
        <f t="shared" ref="D18:J18" si="1">D19</f>
        <v>17653</v>
      </c>
      <c r="E18" s="30">
        <f t="shared" si="1"/>
        <v>17829</v>
      </c>
      <c r="F18" s="30">
        <f t="shared" si="1"/>
        <v>0</v>
      </c>
      <c r="G18" s="30">
        <f t="shared" si="1"/>
        <v>17829</v>
      </c>
      <c r="H18" s="30">
        <f t="shared" si="1"/>
        <v>18007</v>
      </c>
      <c r="I18" s="30">
        <f t="shared" si="1"/>
        <v>0</v>
      </c>
      <c r="J18" s="30">
        <f t="shared" si="1"/>
        <v>18007</v>
      </c>
    </row>
    <row r="19" spans="2:10" x14ac:dyDescent="0.25">
      <c r="B19" s="24" t="s">
        <v>113</v>
      </c>
      <c r="C19" s="24" t="s">
        <v>4</v>
      </c>
      <c r="D19" s="8">
        <f t="shared" ref="D19:J19" si="2">SUM(D20:D23)</f>
        <v>17653</v>
      </c>
      <c r="E19" s="30">
        <f t="shared" si="2"/>
        <v>17829</v>
      </c>
      <c r="F19" s="30">
        <f t="shared" si="2"/>
        <v>0</v>
      </c>
      <c r="G19" s="30">
        <f t="shared" si="2"/>
        <v>17829</v>
      </c>
      <c r="H19" s="30">
        <f t="shared" si="2"/>
        <v>18007</v>
      </c>
      <c r="I19" s="30">
        <f t="shared" si="2"/>
        <v>0</v>
      </c>
      <c r="J19" s="30">
        <f t="shared" si="2"/>
        <v>18007</v>
      </c>
    </row>
    <row r="20" spans="2:10" ht="53.25" customHeight="1" x14ac:dyDescent="0.25">
      <c r="B20" s="23" t="s">
        <v>5</v>
      </c>
      <c r="C20" s="23" t="s">
        <v>6</v>
      </c>
      <c r="D20" s="9">
        <v>17448</v>
      </c>
      <c r="E20" s="31">
        <v>17624</v>
      </c>
      <c r="F20" s="31"/>
      <c r="G20" s="30">
        <f t="shared" ref="G20:G23" si="3">E20+F20</f>
        <v>17624</v>
      </c>
      <c r="H20" s="31">
        <v>17802</v>
      </c>
      <c r="I20" s="31"/>
      <c r="J20" s="30">
        <f t="shared" ref="J20:J23" si="4">H20+I20</f>
        <v>17802</v>
      </c>
    </row>
    <row r="21" spans="2:10" ht="85.5" customHeight="1" x14ac:dyDescent="0.25">
      <c r="B21" s="23" t="s">
        <v>7</v>
      </c>
      <c r="C21" s="23" t="s">
        <v>8</v>
      </c>
      <c r="D21" s="9">
        <v>100</v>
      </c>
      <c r="E21" s="31">
        <v>100</v>
      </c>
      <c r="F21" s="31"/>
      <c r="G21" s="30">
        <f t="shared" si="3"/>
        <v>100</v>
      </c>
      <c r="H21" s="31">
        <v>100</v>
      </c>
      <c r="I21" s="31"/>
      <c r="J21" s="30">
        <f t="shared" si="4"/>
        <v>100</v>
      </c>
    </row>
    <row r="22" spans="2:10" ht="36" customHeight="1" x14ac:dyDescent="0.25">
      <c r="B22" s="23" t="s">
        <v>9</v>
      </c>
      <c r="C22" s="23" t="s">
        <v>10</v>
      </c>
      <c r="D22" s="9">
        <v>100</v>
      </c>
      <c r="E22" s="31">
        <v>100</v>
      </c>
      <c r="F22" s="31"/>
      <c r="G22" s="30">
        <f t="shared" si="3"/>
        <v>100</v>
      </c>
      <c r="H22" s="31">
        <v>100</v>
      </c>
      <c r="I22" s="31"/>
      <c r="J22" s="30">
        <f t="shared" si="4"/>
        <v>100</v>
      </c>
    </row>
    <row r="23" spans="2:10" ht="61.5" customHeight="1" x14ac:dyDescent="0.25">
      <c r="B23" s="23" t="s">
        <v>137</v>
      </c>
      <c r="C23" s="23" t="s">
        <v>138</v>
      </c>
      <c r="D23" s="9">
        <v>5</v>
      </c>
      <c r="E23" s="31">
        <v>5</v>
      </c>
      <c r="F23" s="31"/>
      <c r="G23" s="30">
        <f t="shared" si="3"/>
        <v>5</v>
      </c>
      <c r="H23" s="31">
        <v>5</v>
      </c>
      <c r="I23" s="31"/>
      <c r="J23" s="30">
        <f t="shared" si="4"/>
        <v>5</v>
      </c>
    </row>
    <row r="24" spans="2:10" ht="27" customHeight="1" x14ac:dyDescent="0.25">
      <c r="B24" s="23" t="s">
        <v>114</v>
      </c>
      <c r="C24" s="23" t="s">
        <v>109</v>
      </c>
      <c r="D24" s="9">
        <f t="shared" ref="D24:J24" si="5">D25</f>
        <v>12770</v>
      </c>
      <c r="E24" s="31">
        <f t="shared" si="5"/>
        <v>12618</v>
      </c>
      <c r="F24" s="31">
        <f t="shared" si="5"/>
        <v>0</v>
      </c>
      <c r="G24" s="31">
        <f t="shared" si="5"/>
        <v>12618</v>
      </c>
      <c r="H24" s="31">
        <f t="shared" si="5"/>
        <v>13375</v>
      </c>
      <c r="I24" s="31">
        <f t="shared" si="5"/>
        <v>0</v>
      </c>
      <c r="J24" s="31">
        <f t="shared" si="5"/>
        <v>13375</v>
      </c>
    </row>
    <row r="25" spans="2:10" ht="24" customHeight="1" x14ac:dyDescent="0.25">
      <c r="B25" s="23" t="s">
        <v>115</v>
      </c>
      <c r="C25" s="23" t="s">
        <v>68</v>
      </c>
      <c r="D25" s="9">
        <f t="shared" ref="D25:J25" si="6">SUM(D26:D29)</f>
        <v>12770</v>
      </c>
      <c r="E25" s="31">
        <f t="shared" si="6"/>
        <v>12618</v>
      </c>
      <c r="F25" s="31">
        <f t="shared" si="6"/>
        <v>0</v>
      </c>
      <c r="G25" s="31">
        <f t="shared" si="6"/>
        <v>12618</v>
      </c>
      <c r="H25" s="31">
        <f t="shared" si="6"/>
        <v>13375</v>
      </c>
      <c r="I25" s="31">
        <f t="shared" si="6"/>
        <v>0</v>
      </c>
      <c r="J25" s="31">
        <f t="shared" si="6"/>
        <v>13375</v>
      </c>
    </row>
    <row r="26" spans="2:10" ht="49.5" customHeight="1" x14ac:dyDescent="0.25">
      <c r="B26" s="23" t="s">
        <v>168</v>
      </c>
      <c r="C26" s="23" t="s">
        <v>70</v>
      </c>
      <c r="D26" s="9">
        <v>6266</v>
      </c>
      <c r="E26" s="31">
        <v>5556</v>
      </c>
      <c r="F26" s="31"/>
      <c r="G26" s="30">
        <f t="shared" ref="G26:G29" si="7">E26+F26</f>
        <v>5556</v>
      </c>
      <c r="H26" s="31">
        <v>5889</v>
      </c>
      <c r="I26" s="31"/>
      <c r="J26" s="30">
        <f t="shared" ref="J26:J29" si="8">H26+I26</f>
        <v>5889</v>
      </c>
    </row>
    <row r="27" spans="2:10" ht="63" customHeight="1" x14ac:dyDescent="0.25">
      <c r="B27" s="23" t="s">
        <v>169</v>
      </c>
      <c r="C27" s="23" t="s">
        <v>71</v>
      </c>
      <c r="D27" s="9">
        <v>30</v>
      </c>
      <c r="E27" s="31">
        <v>32</v>
      </c>
      <c r="F27" s="31"/>
      <c r="G27" s="30">
        <f t="shared" si="7"/>
        <v>32</v>
      </c>
      <c r="H27" s="31">
        <v>34</v>
      </c>
      <c r="I27" s="31"/>
      <c r="J27" s="30">
        <f t="shared" si="8"/>
        <v>34</v>
      </c>
    </row>
    <row r="28" spans="2:10" ht="50.25" customHeight="1" x14ac:dyDescent="0.25">
      <c r="B28" s="23" t="s">
        <v>170</v>
      </c>
      <c r="C28" s="23" t="s">
        <v>72</v>
      </c>
      <c r="D28" s="9">
        <v>7127</v>
      </c>
      <c r="E28" s="31">
        <v>7743</v>
      </c>
      <c r="F28" s="31"/>
      <c r="G28" s="30">
        <f t="shared" si="7"/>
        <v>7743</v>
      </c>
      <c r="H28" s="31">
        <v>8208</v>
      </c>
      <c r="I28" s="31"/>
      <c r="J28" s="30">
        <f t="shared" si="8"/>
        <v>8208</v>
      </c>
    </row>
    <row r="29" spans="2:10" ht="51.75" customHeight="1" x14ac:dyDescent="0.25">
      <c r="B29" s="23" t="s">
        <v>171</v>
      </c>
      <c r="C29" s="23" t="s">
        <v>92</v>
      </c>
      <c r="D29" s="9">
        <v>-653</v>
      </c>
      <c r="E29" s="31">
        <v>-713</v>
      </c>
      <c r="F29" s="31"/>
      <c r="G29" s="30">
        <f t="shared" si="7"/>
        <v>-713</v>
      </c>
      <c r="H29" s="31">
        <v>-756</v>
      </c>
      <c r="I29" s="31"/>
      <c r="J29" s="30">
        <f t="shared" si="8"/>
        <v>-756</v>
      </c>
    </row>
    <row r="30" spans="2:10" x14ac:dyDescent="0.25">
      <c r="B30" s="23" t="s">
        <v>116</v>
      </c>
      <c r="C30" s="23" t="s">
        <v>11</v>
      </c>
      <c r="D30" s="9">
        <f t="shared" ref="D30:J30" si="9">D31</f>
        <v>85</v>
      </c>
      <c r="E30" s="31">
        <f t="shared" si="9"/>
        <v>85</v>
      </c>
      <c r="F30" s="31">
        <f t="shared" si="9"/>
        <v>0</v>
      </c>
      <c r="G30" s="31">
        <f t="shared" si="9"/>
        <v>85</v>
      </c>
      <c r="H30" s="31">
        <f t="shared" si="9"/>
        <v>85</v>
      </c>
      <c r="I30" s="31">
        <f t="shared" si="9"/>
        <v>0</v>
      </c>
      <c r="J30" s="31">
        <f t="shared" si="9"/>
        <v>85</v>
      </c>
    </row>
    <row r="31" spans="2:10" x14ac:dyDescent="0.25">
      <c r="B31" s="25" t="s">
        <v>12</v>
      </c>
      <c r="C31" s="23" t="s">
        <v>13</v>
      </c>
      <c r="D31" s="9">
        <v>85</v>
      </c>
      <c r="E31" s="31">
        <v>85</v>
      </c>
      <c r="F31" s="31"/>
      <c r="G31" s="30">
        <f>E31+F31</f>
        <v>85</v>
      </c>
      <c r="H31" s="31">
        <v>85</v>
      </c>
      <c r="I31" s="31"/>
      <c r="J31" s="30">
        <f>H31+I31</f>
        <v>85</v>
      </c>
    </row>
    <row r="32" spans="2:10" x14ac:dyDescent="0.25">
      <c r="B32" s="23" t="s">
        <v>117</v>
      </c>
      <c r="C32" s="23" t="s">
        <v>14</v>
      </c>
      <c r="D32" s="8">
        <f t="shared" ref="D32:J32" si="10">D33+D35+D38</f>
        <v>5055</v>
      </c>
      <c r="E32" s="30">
        <f t="shared" si="10"/>
        <v>5055</v>
      </c>
      <c r="F32" s="30">
        <f t="shared" si="10"/>
        <v>0</v>
      </c>
      <c r="G32" s="30">
        <f t="shared" si="10"/>
        <v>5055</v>
      </c>
      <c r="H32" s="30">
        <f t="shared" si="10"/>
        <v>5055</v>
      </c>
      <c r="I32" s="30">
        <f t="shared" si="10"/>
        <v>0</v>
      </c>
      <c r="J32" s="30">
        <f t="shared" si="10"/>
        <v>5055</v>
      </c>
    </row>
    <row r="33" spans="2:10" x14ac:dyDescent="0.25">
      <c r="B33" s="23" t="s">
        <v>118</v>
      </c>
      <c r="C33" s="23" t="s">
        <v>98</v>
      </c>
      <c r="D33" s="8">
        <f t="shared" ref="D33:J33" si="11">D34</f>
        <v>1900</v>
      </c>
      <c r="E33" s="30">
        <f t="shared" si="11"/>
        <v>1900</v>
      </c>
      <c r="F33" s="30">
        <f t="shared" si="11"/>
        <v>0</v>
      </c>
      <c r="G33" s="30">
        <f t="shared" si="11"/>
        <v>1900</v>
      </c>
      <c r="H33" s="30">
        <f t="shared" si="11"/>
        <v>1900</v>
      </c>
      <c r="I33" s="30">
        <f t="shared" si="11"/>
        <v>0</v>
      </c>
      <c r="J33" s="30">
        <f t="shared" si="11"/>
        <v>1900</v>
      </c>
    </row>
    <row r="34" spans="2:10" ht="38.25" x14ac:dyDescent="0.25">
      <c r="B34" s="23" t="s">
        <v>32</v>
      </c>
      <c r="C34" s="23" t="s">
        <v>139</v>
      </c>
      <c r="D34" s="9">
        <v>1900</v>
      </c>
      <c r="E34" s="31">
        <v>1900</v>
      </c>
      <c r="F34" s="31"/>
      <c r="G34" s="30">
        <f>E34+F34</f>
        <v>1900</v>
      </c>
      <c r="H34" s="31">
        <v>1900</v>
      </c>
      <c r="I34" s="31"/>
      <c r="J34" s="30">
        <f>H34+I34</f>
        <v>1900</v>
      </c>
    </row>
    <row r="35" spans="2:10" x14ac:dyDescent="0.25">
      <c r="B35" s="23" t="s">
        <v>119</v>
      </c>
      <c r="C35" s="23" t="s">
        <v>93</v>
      </c>
      <c r="D35" s="8">
        <f t="shared" ref="D35:J35" si="12">D36+D37</f>
        <v>325</v>
      </c>
      <c r="E35" s="30">
        <f t="shared" si="12"/>
        <v>325</v>
      </c>
      <c r="F35" s="30">
        <f t="shared" si="12"/>
        <v>0</v>
      </c>
      <c r="G35" s="30">
        <f t="shared" si="12"/>
        <v>325</v>
      </c>
      <c r="H35" s="30">
        <f t="shared" si="12"/>
        <v>325</v>
      </c>
      <c r="I35" s="30">
        <f t="shared" si="12"/>
        <v>0</v>
      </c>
      <c r="J35" s="30">
        <f t="shared" si="12"/>
        <v>325</v>
      </c>
    </row>
    <row r="36" spans="2:10" x14ac:dyDescent="0.25">
      <c r="B36" s="23" t="s">
        <v>96</v>
      </c>
      <c r="C36" s="23" t="s">
        <v>94</v>
      </c>
      <c r="D36" s="8">
        <v>55</v>
      </c>
      <c r="E36" s="30">
        <v>55</v>
      </c>
      <c r="F36" s="30"/>
      <c r="G36" s="30">
        <f t="shared" ref="G36:G37" si="13">E36+F36</f>
        <v>55</v>
      </c>
      <c r="H36" s="30">
        <v>55</v>
      </c>
      <c r="I36" s="30"/>
      <c r="J36" s="30">
        <f t="shared" ref="J36:J37" si="14">H36+I36</f>
        <v>55</v>
      </c>
    </row>
    <row r="37" spans="2:10" x14ac:dyDescent="0.25">
      <c r="B37" s="23" t="s">
        <v>97</v>
      </c>
      <c r="C37" s="23" t="s">
        <v>95</v>
      </c>
      <c r="D37" s="8">
        <v>270</v>
      </c>
      <c r="E37" s="30">
        <v>270</v>
      </c>
      <c r="F37" s="30"/>
      <c r="G37" s="30">
        <f t="shared" si="13"/>
        <v>270</v>
      </c>
      <c r="H37" s="30">
        <v>270</v>
      </c>
      <c r="I37" s="30"/>
      <c r="J37" s="30">
        <f t="shared" si="14"/>
        <v>270</v>
      </c>
    </row>
    <row r="38" spans="2:10" x14ac:dyDescent="0.25">
      <c r="B38" s="23" t="s">
        <v>120</v>
      </c>
      <c r="C38" s="23" t="s">
        <v>15</v>
      </c>
      <c r="D38" s="9">
        <f t="shared" ref="D38:J38" si="15">SUM(D39:D40)</f>
        <v>2830</v>
      </c>
      <c r="E38" s="31">
        <f t="shared" si="15"/>
        <v>2830</v>
      </c>
      <c r="F38" s="31">
        <f t="shared" si="15"/>
        <v>0</v>
      </c>
      <c r="G38" s="31">
        <f t="shared" si="15"/>
        <v>2830</v>
      </c>
      <c r="H38" s="31">
        <f t="shared" si="15"/>
        <v>2830</v>
      </c>
      <c r="I38" s="31">
        <f t="shared" si="15"/>
        <v>0</v>
      </c>
      <c r="J38" s="31">
        <f t="shared" si="15"/>
        <v>2830</v>
      </c>
    </row>
    <row r="39" spans="2:10" ht="26.25" customHeight="1" x14ac:dyDescent="0.25">
      <c r="B39" s="23" t="s">
        <v>33</v>
      </c>
      <c r="C39" s="23" t="s">
        <v>34</v>
      </c>
      <c r="D39" s="9">
        <v>2600</v>
      </c>
      <c r="E39" s="31">
        <v>2600</v>
      </c>
      <c r="F39" s="31"/>
      <c r="G39" s="30">
        <f t="shared" ref="G39:G40" si="16">E39+F39</f>
        <v>2600</v>
      </c>
      <c r="H39" s="31">
        <v>2600</v>
      </c>
      <c r="I39" s="31"/>
      <c r="J39" s="30">
        <f t="shared" ref="J39:J40" si="17">H39+I39</f>
        <v>2600</v>
      </c>
    </row>
    <row r="40" spans="2:10" ht="24" customHeight="1" x14ac:dyDescent="0.25">
      <c r="B40" s="23" t="s">
        <v>35</v>
      </c>
      <c r="C40" s="23" t="s">
        <v>36</v>
      </c>
      <c r="D40" s="9">
        <v>230</v>
      </c>
      <c r="E40" s="31">
        <v>230</v>
      </c>
      <c r="F40" s="31"/>
      <c r="G40" s="30">
        <f t="shared" si="16"/>
        <v>230</v>
      </c>
      <c r="H40" s="31">
        <v>230</v>
      </c>
      <c r="I40" s="31"/>
      <c r="J40" s="30">
        <f t="shared" si="17"/>
        <v>230</v>
      </c>
    </row>
    <row r="41" spans="2:10" x14ac:dyDescent="0.25">
      <c r="B41" s="23" t="s">
        <v>121</v>
      </c>
      <c r="C41" s="23" t="s">
        <v>16</v>
      </c>
      <c r="D41" s="8">
        <f t="shared" ref="D41:J41" si="18">D42</f>
        <v>10</v>
      </c>
      <c r="E41" s="30">
        <f t="shared" si="18"/>
        <v>10</v>
      </c>
      <c r="F41" s="30">
        <f t="shared" si="18"/>
        <v>0</v>
      </c>
      <c r="G41" s="30">
        <f t="shared" si="18"/>
        <v>10</v>
      </c>
      <c r="H41" s="30">
        <f t="shared" si="18"/>
        <v>10</v>
      </c>
      <c r="I41" s="30">
        <f t="shared" si="18"/>
        <v>0</v>
      </c>
      <c r="J41" s="30">
        <f t="shared" si="18"/>
        <v>10</v>
      </c>
    </row>
    <row r="42" spans="2:10" ht="54" customHeight="1" x14ac:dyDescent="0.25">
      <c r="B42" s="23" t="s">
        <v>17</v>
      </c>
      <c r="C42" s="23" t="s">
        <v>18</v>
      </c>
      <c r="D42" s="8">
        <v>10</v>
      </c>
      <c r="E42" s="30">
        <v>10</v>
      </c>
      <c r="F42" s="30"/>
      <c r="G42" s="30">
        <f>E42+F42</f>
        <v>10</v>
      </c>
      <c r="H42" s="30">
        <v>10</v>
      </c>
      <c r="I42" s="30"/>
      <c r="J42" s="30">
        <f>H42+I42</f>
        <v>10</v>
      </c>
    </row>
    <row r="43" spans="2:10" s="1" customFormat="1" ht="25.5" hidden="1" x14ac:dyDescent="0.25">
      <c r="B43" s="7" t="s">
        <v>140</v>
      </c>
      <c r="C43" s="7" t="s">
        <v>30</v>
      </c>
      <c r="D43" s="8">
        <v>0</v>
      </c>
      <c r="E43" s="8">
        <v>0</v>
      </c>
      <c r="F43" s="8">
        <v>0</v>
      </c>
      <c r="G43" s="8">
        <v>0</v>
      </c>
      <c r="H43" s="19">
        <v>0</v>
      </c>
      <c r="I43" s="8">
        <v>0</v>
      </c>
      <c r="J43" s="8">
        <v>0</v>
      </c>
    </row>
    <row r="44" spans="2:10" ht="27.75" customHeight="1" x14ac:dyDescent="0.25">
      <c r="B44" s="23" t="s">
        <v>122</v>
      </c>
      <c r="C44" s="23" t="s">
        <v>19</v>
      </c>
      <c r="D44" s="8">
        <f t="shared" ref="D44:J44" si="19">SUM(D45:D49)</f>
        <v>5469</v>
      </c>
      <c r="E44" s="30">
        <f t="shared" si="19"/>
        <v>5469</v>
      </c>
      <c r="F44" s="30">
        <f t="shared" si="19"/>
        <v>0</v>
      </c>
      <c r="G44" s="30">
        <f t="shared" si="19"/>
        <v>5469</v>
      </c>
      <c r="H44" s="30">
        <f t="shared" si="19"/>
        <v>5469</v>
      </c>
      <c r="I44" s="30">
        <f t="shared" si="19"/>
        <v>0</v>
      </c>
      <c r="J44" s="30">
        <f t="shared" si="19"/>
        <v>5469</v>
      </c>
    </row>
    <row r="45" spans="2:10" ht="62.25" customHeight="1" x14ac:dyDescent="0.25">
      <c r="B45" s="23" t="s">
        <v>69</v>
      </c>
      <c r="C45" s="23" t="s">
        <v>37</v>
      </c>
      <c r="D45" s="8">
        <v>1247</v>
      </c>
      <c r="E45" s="30">
        <v>1247</v>
      </c>
      <c r="F45" s="30"/>
      <c r="G45" s="30">
        <f t="shared" ref="G45:G49" si="20">E45+F45</f>
        <v>1247</v>
      </c>
      <c r="H45" s="30">
        <v>1247</v>
      </c>
      <c r="I45" s="30"/>
      <c r="J45" s="30">
        <f t="shared" ref="J45:J49" si="21">H45+I45</f>
        <v>1247</v>
      </c>
    </row>
    <row r="46" spans="2:10" s="1" customFormat="1" ht="49.5" hidden="1" customHeight="1" x14ac:dyDescent="0.25">
      <c r="B46" s="7" t="s">
        <v>100</v>
      </c>
      <c r="C46" s="7" t="s">
        <v>101</v>
      </c>
      <c r="D46" s="8">
        <v>0</v>
      </c>
      <c r="E46" s="8">
        <v>0</v>
      </c>
      <c r="F46" s="8">
        <v>0</v>
      </c>
      <c r="G46" s="8">
        <f t="shared" si="20"/>
        <v>0</v>
      </c>
      <c r="H46" s="19">
        <v>0</v>
      </c>
      <c r="I46" s="8">
        <v>0</v>
      </c>
      <c r="J46" s="8">
        <f t="shared" si="21"/>
        <v>0</v>
      </c>
    </row>
    <row r="47" spans="2:10" ht="51" customHeight="1" x14ac:dyDescent="0.25">
      <c r="B47" s="23" t="s">
        <v>38</v>
      </c>
      <c r="C47" s="23" t="s">
        <v>39</v>
      </c>
      <c r="D47" s="8">
        <v>2605</v>
      </c>
      <c r="E47" s="30">
        <v>2605</v>
      </c>
      <c r="F47" s="30"/>
      <c r="G47" s="30">
        <f t="shared" si="20"/>
        <v>2605</v>
      </c>
      <c r="H47" s="30">
        <v>2605</v>
      </c>
      <c r="I47" s="30"/>
      <c r="J47" s="30">
        <f t="shared" si="21"/>
        <v>2605</v>
      </c>
    </row>
    <row r="48" spans="2:10" s="1" customFormat="1" ht="69.599999999999994" hidden="1" customHeight="1" x14ac:dyDescent="0.25">
      <c r="B48" s="7" t="s">
        <v>141</v>
      </c>
      <c r="C48" s="7" t="s">
        <v>142</v>
      </c>
      <c r="D48" s="8"/>
      <c r="E48" s="8"/>
      <c r="F48" s="8"/>
      <c r="G48" s="8">
        <f t="shared" si="20"/>
        <v>0</v>
      </c>
      <c r="H48" s="19"/>
      <c r="I48" s="8"/>
      <c r="J48" s="8">
        <f t="shared" si="21"/>
        <v>0</v>
      </c>
    </row>
    <row r="49" spans="2:10" ht="63" customHeight="1" x14ac:dyDescent="0.25">
      <c r="B49" s="23" t="s">
        <v>40</v>
      </c>
      <c r="C49" s="23" t="s">
        <v>41</v>
      </c>
      <c r="D49" s="8">
        <v>1617</v>
      </c>
      <c r="E49" s="30">
        <v>1617</v>
      </c>
      <c r="F49" s="30"/>
      <c r="G49" s="30">
        <f t="shared" si="20"/>
        <v>1617</v>
      </c>
      <c r="H49" s="30">
        <v>1617</v>
      </c>
      <c r="I49" s="30"/>
      <c r="J49" s="30">
        <f t="shared" si="21"/>
        <v>1617</v>
      </c>
    </row>
    <row r="50" spans="2:10" ht="25.5" x14ac:dyDescent="0.25">
      <c r="B50" s="23" t="s">
        <v>123</v>
      </c>
      <c r="C50" s="23" t="s">
        <v>20</v>
      </c>
      <c r="D50" s="8">
        <f t="shared" ref="D50:J50" si="22">SUM(D51:D52)</f>
        <v>5151.2</v>
      </c>
      <c r="E50" s="30">
        <f t="shared" si="22"/>
        <v>5151.3</v>
      </c>
      <c r="F50" s="30">
        <f t="shared" si="22"/>
        <v>0</v>
      </c>
      <c r="G50" s="30">
        <f t="shared" si="22"/>
        <v>5151.3</v>
      </c>
      <c r="H50" s="30">
        <f t="shared" si="22"/>
        <v>5151.3</v>
      </c>
      <c r="I50" s="30">
        <f t="shared" si="22"/>
        <v>0</v>
      </c>
      <c r="J50" s="30">
        <f t="shared" si="22"/>
        <v>5151.3</v>
      </c>
    </row>
    <row r="51" spans="2:10" ht="25.5" x14ac:dyDescent="0.25">
      <c r="B51" s="23" t="s">
        <v>42</v>
      </c>
      <c r="C51" s="23" t="s">
        <v>43</v>
      </c>
      <c r="D51" s="8">
        <v>100</v>
      </c>
      <c r="E51" s="30">
        <v>100</v>
      </c>
      <c r="F51" s="30"/>
      <c r="G51" s="30">
        <f t="shared" ref="G51:G52" si="23">E51+F51</f>
        <v>100</v>
      </c>
      <c r="H51" s="30">
        <v>100</v>
      </c>
      <c r="I51" s="30"/>
      <c r="J51" s="30">
        <f t="shared" ref="J51:J52" si="24">H51+I51</f>
        <v>100</v>
      </c>
    </row>
    <row r="52" spans="2:10" ht="14.25" customHeight="1" x14ac:dyDescent="0.25">
      <c r="B52" s="23" t="s">
        <v>44</v>
      </c>
      <c r="C52" s="23" t="s">
        <v>45</v>
      </c>
      <c r="D52" s="8">
        <f>5051.3-0.1</f>
        <v>5051.2</v>
      </c>
      <c r="E52" s="30">
        <f>5051.3</f>
        <v>5051.3</v>
      </c>
      <c r="F52" s="30"/>
      <c r="G52" s="30">
        <f t="shared" si="23"/>
        <v>5051.3</v>
      </c>
      <c r="H52" s="30">
        <f>5051.3</f>
        <v>5051.3</v>
      </c>
      <c r="I52" s="30"/>
      <c r="J52" s="30">
        <f t="shared" si="24"/>
        <v>5051.3</v>
      </c>
    </row>
    <row r="53" spans="2:10" ht="25.5" x14ac:dyDescent="0.25">
      <c r="B53" s="23" t="s">
        <v>124</v>
      </c>
      <c r="C53" s="23" t="s">
        <v>21</v>
      </c>
      <c r="D53" s="8">
        <f t="shared" ref="D53:J53" si="25">SUM(D54:D56)</f>
        <v>1076</v>
      </c>
      <c r="E53" s="30">
        <f t="shared" si="25"/>
        <v>1076</v>
      </c>
      <c r="F53" s="30">
        <f t="shared" si="25"/>
        <v>0</v>
      </c>
      <c r="G53" s="30">
        <f t="shared" si="25"/>
        <v>1076</v>
      </c>
      <c r="H53" s="30">
        <f t="shared" si="25"/>
        <v>1076</v>
      </c>
      <c r="I53" s="30">
        <f t="shared" si="25"/>
        <v>0</v>
      </c>
      <c r="J53" s="30">
        <f t="shared" si="25"/>
        <v>1076</v>
      </c>
    </row>
    <row r="54" spans="2:10" ht="66" customHeight="1" x14ac:dyDescent="0.25">
      <c r="B54" s="23" t="s">
        <v>49</v>
      </c>
      <c r="C54" s="23" t="s">
        <v>50</v>
      </c>
      <c r="D54" s="8">
        <v>909</v>
      </c>
      <c r="E54" s="30">
        <v>909</v>
      </c>
      <c r="F54" s="30"/>
      <c r="G54" s="30">
        <f t="shared" ref="G54:G56" si="26">E54+F54</f>
        <v>909</v>
      </c>
      <c r="H54" s="30">
        <v>909</v>
      </c>
      <c r="I54" s="30"/>
      <c r="J54" s="30">
        <f t="shared" ref="J54:J56" si="27">H54+I54</f>
        <v>909</v>
      </c>
    </row>
    <row r="55" spans="2:10" s="1" customFormat="1" ht="38.25" hidden="1" x14ac:dyDescent="0.25">
      <c r="B55" s="7" t="s">
        <v>73</v>
      </c>
      <c r="C55" s="7" t="s">
        <v>46</v>
      </c>
      <c r="D55" s="8">
        <v>0</v>
      </c>
      <c r="E55" s="8">
        <v>0</v>
      </c>
      <c r="F55" s="8">
        <v>0</v>
      </c>
      <c r="G55" s="8">
        <f t="shared" si="26"/>
        <v>0</v>
      </c>
      <c r="H55" s="19">
        <v>0</v>
      </c>
      <c r="I55" s="8">
        <v>0</v>
      </c>
      <c r="J55" s="8">
        <f t="shared" si="27"/>
        <v>0</v>
      </c>
    </row>
    <row r="56" spans="2:10" ht="38.25" x14ac:dyDescent="0.25">
      <c r="B56" s="23" t="s">
        <v>47</v>
      </c>
      <c r="C56" s="23" t="s">
        <v>48</v>
      </c>
      <c r="D56" s="8">
        <v>167</v>
      </c>
      <c r="E56" s="30">
        <v>167</v>
      </c>
      <c r="F56" s="30"/>
      <c r="G56" s="30">
        <f t="shared" si="26"/>
        <v>167</v>
      </c>
      <c r="H56" s="30">
        <v>167</v>
      </c>
      <c r="I56" s="30"/>
      <c r="J56" s="30">
        <f t="shared" si="27"/>
        <v>167</v>
      </c>
    </row>
    <row r="57" spans="2:10" x14ac:dyDescent="0.25">
      <c r="B57" s="32" t="s">
        <v>125</v>
      </c>
      <c r="C57" s="32" t="s">
        <v>143</v>
      </c>
      <c r="D57" s="8">
        <f t="shared" ref="D57:J57" si="28">SUM(D58:D63)</f>
        <v>25</v>
      </c>
      <c r="E57" s="30">
        <f t="shared" si="28"/>
        <v>25</v>
      </c>
      <c r="F57" s="30">
        <f t="shared" si="28"/>
        <v>0</v>
      </c>
      <c r="G57" s="30">
        <f t="shared" si="28"/>
        <v>25</v>
      </c>
      <c r="H57" s="30">
        <f t="shared" si="28"/>
        <v>25</v>
      </c>
      <c r="I57" s="30">
        <f t="shared" si="28"/>
        <v>0</v>
      </c>
      <c r="J57" s="30">
        <f t="shared" si="28"/>
        <v>25</v>
      </c>
    </row>
    <row r="58" spans="2:10" ht="76.5" x14ac:dyDescent="0.25">
      <c r="B58" s="33" t="s">
        <v>134</v>
      </c>
      <c r="C58" s="34" t="s">
        <v>135</v>
      </c>
      <c r="D58" s="10">
        <v>25</v>
      </c>
      <c r="E58" s="35">
        <v>25</v>
      </c>
      <c r="F58" s="35"/>
      <c r="G58" s="30">
        <f>E58+F58</f>
        <v>25</v>
      </c>
      <c r="H58" s="35">
        <v>25</v>
      </c>
      <c r="I58" s="35"/>
      <c r="J58" s="30">
        <f>H58+I58</f>
        <v>25</v>
      </c>
    </row>
    <row r="59" spans="2:10" s="1" customFormat="1" ht="51" hidden="1" x14ac:dyDescent="0.25">
      <c r="B59" s="11" t="s">
        <v>144</v>
      </c>
      <c r="C59" s="12" t="s">
        <v>145</v>
      </c>
      <c r="D59" s="10">
        <v>0</v>
      </c>
      <c r="E59" s="10">
        <v>0</v>
      </c>
      <c r="F59" s="10">
        <v>0</v>
      </c>
      <c r="G59" s="10">
        <v>0</v>
      </c>
      <c r="H59" s="20">
        <v>0</v>
      </c>
      <c r="I59" s="10">
        <v>0</v>
      </c>
      <c r="J59" s="10">
        <v>0</v>
      </c>
    </row>
    <row r="60" spans="2:10" s="1" customFormat="1" ht="25.5" hidden="1" x14ac:dyDescent="0.25">
      <c r="B60" s="7" t="s">
        <v>51</v>
      </c>
      <c r="C60" s="13" t="s">
        <v>52</v>
      </c>
      <c r="D60" s="8">
        <v>0</v>
      </c>
      <c r="E60" s="8">
        <v>0</v>
      </c>
      <c r="F60" s="8">
        <v>0</v>
      </c>
      <c r="G60" s="8">
        <v>0</v>
      </c>
      <c r="H60" s="19">
        <v>0</v>
      </c>
      <c r="I60" s="8">
        <v>0</v>
      </c>
      <c r="J60" s="8">
        <v>0</v>
      </c>
    </row>
    <row r="61" spans="2:10" s="1" customFormat="1" ht="51" hidden="1" x14ac:dyDescent="0.25">
      <c r="B61" s="7" t="s">
        <v>54</v>
      </c>
      <c r="C61" s="7" t="s">
        <v>55</v>
      </c>
      <c r="D61" s="8">
        <v>0</v>
      </c>
      <c r="E61" s="8">
        <v>0</v>
      </c>
      <c r="F61" s="8">
        <v>0</v>
      </c>
      <c r="G61" s="8">
        <v>0</v>
      </c>
      <c r="H61" s="19">
        <v>0</v>
      </c>
      <c r="I61" s="8">
        <v>0</v>
      </c>
      <c r="J61" s="8">
        <v>0</v>
      </c>
    </row>
    <row r="62" spans="2:10" s="1" customFormat="1" ht="38.25" hidden="1" x14ac:dyDescent="0.25">
      <c r="B62" s="14" t="s">
        <v>76</v>
      </c>
      <c r="C62" s="12" t="s">
        <v>53</v>
      </c>
      <c r="D62" s="10">
        <v>0</v>
      </c>
      <c r="E62" s="10">
        <v>0</v>
      </c>
      <c r="F62" s="10">
        <v>0</v>
      </c>
      <c r="G62" s="10">
        <v>0</v>
      </c>
      <c r="H62" s="20">
        <v>0</v>
      </c>
      <c r="I62" s="10">
        <v>0</v>
      </c>
      <c r="J62" s="10">
        <v>0</v>
      </c>
    </row>
    <row r="63" spans="2:10" s="1" customFormat="1" ht="25.5" hidden="1" x14ac:dyDescent="0.25">
      <c r="B63" s="7" t="s">
        <v>56</v>
      </c>
      <c r="C63" s="7" t="s">
        <v>57</v>
      </c>
      <c r="D63" s="8">
        <v>0</v>
      </c>
      <c r="E63" s="8">
        <v>0</v>
      </c>
      <c r="F63" s="8">
        <v>0</v>
      </c>
      <c r="G63" s="8">
        <v>0</v>
      </c>
      <c r="H63" s="19">
        <v>0</v>
      </c>
      <c r="I63" s="8">
        <v>0</v>
      </c>
      <c r="J63" s="8">
        <v>0</v>
      </c>
    </row>
    <row r="64" spans="2:10" x14ac:dyDescent="0.25">
      <c r="B64" s="23" t="s">
        <v>126</v>
      </c>
      <c r="C64" s="23" t="s">
        <v>22</v>
      </c>
      <c r="D64" s="8">
        <f t="shared" ref="D64:J64" si="29">D65</f>
        <v>52</v>
      </c>
      <c r="E64" s="30">
        <f t="shared" si="29"/>
        <v>34</v>
      </c>
      <c r="F64" s="30">
        <f t="shared" si="29"/>
        <v>0</v>
      </c>
      <c r="G64" s="30">
        <f t="shared" si="29"/>
        <v>34</v>
      </c>
      <c r="H64" s="30">
        <f t="shared" si="29"/>
        <v>16</v>
      </c>
      <c r="I64" s="30">
        <f t="shared" si="29"/>
        <v>0</v>
      </c>
      <c r="J64" s="30">
        <f t="shared" si="29"/>
        <v>16</v>
      </c>
    </row>
    <row r="65" spans="2:10" x14ac:dyDescent="0.25">
      <c r="B65" s="23" t="s">
        <v>58</v>
      </c>
      <c r="C65" s="23" t="s">
        <v>59</v>
      </c>
      <c r="D65" s="8">
        <v>52</v>
      </c>
      <c r="E65" s="30">
        <v>34</v>
      </c>
      <c r="F65" s="30"/>
      <c r="G65" s="30">
        <f>E65+F65</f>
        <v>34</v>
      </c>
      <c r="H65" s="30">
        <v>16</v>
      </c>
      <c r="I65" s="30"/>
      <c r="J65" s="30">
        <f>H65+I65</f>
        <v>16</v>
      </c>
    </row>
    <row r="66" spans="2:10" x14ac:dyDescent="0.25">
      <c r="B66" s="23" t="s">
        <v>127</v>
      </c>
      <c r="C66" s="23" t="s">
        <v>60</v>
      </c>
      <c r="D66" s="8">
        <f t="shared" ref="D66:J66" si="30">D67+D86+D88+D90+D92</f>
        <v>94361.099999999991</v>
      </c>
      <c r="E66" s="30">
        <f t="shared" si="30"/>
        <v>113102.20000000001</v>
      </c>
      <c r="F66" s="30">
        <f t="shared" si="30"/>
        <v>-21376.5</v>
      </c>
      <c r="G66" s="30">
        <f t="shared" si="30"/>
        <v>91725.700000000012</v>
      </c>
      <c r="H66" s="30">
        <f t="shared" si="30"/>
        <v>87832.4</v>
      </c>
      <c r="I66" s="30">
        <f t="shared" si="30"/>
        <v>0</v>
      </c>
      <c r="J66" s="30">
        <f t="shared" si="30"/>
        <v>87832.4</v>
      </c>
    </row>
    <row r="67" spans="2:10" ht="25.5" customHeight="1" x14ac:dyDescent="0.25">
      <c r="B67" s="23" t="s">
        <v>128</v>
      </c>
      <c r="C67" s="23" t="s">
        <v>61</v>
      </c>
      <c r="D67" s="8">
        <f t="shared" ref="D67:J67" si="31">D68+D73+D79+D83</f>
        <v>94361.099999999991</v>
      </c>
      <c r="E67" s="30">
        <f t="shared" si="31"/>
        <v>113102.20000000001</v>
      </c>
      <c r="F67" s="30">
        <f t="shared" si="31"/>
        <v>-21376.5</v>
      </c>
      <c r="G67" s="30">
        <f t="shared" si="31"/>
        <v>91725.700000000012</v>
      </c>
      <c r="H67" s="30">
        <f t="shared" si="31"/>
        <v>87832.4</v>
      </c>
      <c r="I67" s="30">
        <f t="shared" si="31"/>
        <v>0</v>
      </c>
      <c r="J67" s="30">
        <f t="shared" si="31"/>
        <v>87832.4</v>
      </c>
    </row>
    <row r="68" spans="2:10" ht="25.5" x14ac:dyDescent="0.25">
      <c r="B68" s="23" t="s">
        <v>146</v>
      </c>
      <c r="C68" s="23" t="s">
        <v>110</v>
      </c>
      <c r="D68" s="8">
        <f t="shared" ref="D68:J68" si="32">D69</f>
        <v>74681.399999999994</v>
      </c>
      <c r="E68" s="30">
        <f t="shared" si="32"/>
        <v>75613.5</v>
      </c>
      <c r="F68" s="30">
        <f t="shared" si="32"/>
        <v>0</v>
      </c>
      <c r="G68" s="30">
        <f t="shared" si="32"/>
        <v>75613.5</v>
      </c>
      <c r="H68" s="30">
        <f t="shared" si="32"/>
        <v>76722.3</v>
      </c>
      <c r="I68" s="30">
        <f t="shared" si="32"/>
        <v>0</v>
      </c>
      <c r="J68" s="30">
        <f t="shared" si="32"/>
        <v>76722.3</v>
      </c>
    </row>
    <row r="69" spans="2:10" ht="25.5" x14ac:dyDescent="0.25">
      <c r="B69" s="23" t="s">
        <v>78</v>
      </c>
      <c r="C69" s="23" t="s">
        <v>107</v>
      </c>
      <c r="D69" s="8">
        <v>74681.399999999994</v>
      </c>
      <c r="E69" s="30">
        <v>75613.5</v>
      </c>
      <c r="F69" s="30"/>
      <c r="G69" s="30">
        <f>E69+F69</f>
        <v>75613.5</v>
      </c>
      <c r="H69" s="30">
        <v>76722.3</v>
      </c>
      <c r="I69" s="30"/>
      <c r="J69" s="30">
        <f>H69+I69</f>
        <v>76722.3</v>
      </c>
    </row>
    <row r="70" spans="2:10" s="1" customFormat="1" ht="25.5" hidden="1" x14ac:dyDescent="0.25">
      <c r="B70" s="7" t="s">
        <v>79</v>
      </c>
      <c r="C70" s="7" t="s">
        <v>23</v>
      </c>
      <c r="D70" s="8">
        <v>0</v>
      </c>
      <c r="E70" s="8">
        <v>0</v>
      </c>
      <c r="F70" s="8">
        <v>0</v>
      </c>
      <c r="G70" s="8">
        <v>0</v>
      </c>
      <c r="H70" s="19">
        <v>0</v>
      </c>
      <c r="I70" s="8">
        <v>0</v>
      </c>
      <c r="J70" s="8">
        <v>0</v>
      </c>
    </row>
    <row r="71" spans="2:10" s="1" customFormat="1" ht="25.5" hidden="1" x14ac:dyDescent="0.25">
      <c r="B71" s="7" t="s">
        <v>80</v>
      </c>
      <c r="C71" s="7" t="s">
        <v>24</v>
      </c>
      <c r="D71" s="8">
        <v>0</v>
      </c>
      <c r="E71" s="8">
        <v>0</v>
      </c>
      <c r="F71" s="8">
        <v>0</v>
      </c>
      <c r="G71" s="8">
        <v>0</v>
      </c>
      <c r="H71" s="19">
        <v>0</v>
      </c>
      <c r="I71" s="8">
        <v>0</v>
      </c>
      <c r="J71" s="8">
        <v>0</v>
      </c>
    </row>
    <row r="72" spans="2:10" s="1" customFormat="1" hidden="1" x14ac:dyDescent="0.25">
      <c r="B72" s="15" t="s">
        <v>147</v>
      </c>
      <c r="C72" s="7" t="s">
        <v>148</v>
      </c>
      <c r="D72" s="8">
        <v>0</v>
      </c>
      <c r="E72" s="8">
        <v>0</v>
      </c>
      <c r="F72" s="8">
        <v>0</v>
      </c>
      <c r="G72" s="8">
        <v>0</v>
      </c>
      <c r="H72" s="19">
        <v>0</v>
      </c>
      <c r="I72" s="8">
        <v>0</v>
      </c>
      <c r="J72" s="8">
        <v>0</v>
      </c>
    </row>
    <row r="73" spans="2:10" s="1" customFormat="1" ht="25.5" hidden="1" x14ac:dyDescent="0.25">
      <c r="B73" s="7" t="s">
        <v>149</v>
      </c>
      <c r="C73" s="7" t="s">
        <v>25</v>
      </c>
      <c r="D73" s="8">
        <f t="shared" ref="D73:J73" si="33">SUM(D74:D78)</f>
        <v>0</v>
      </c>
      <c r="E73" s="8">
        <f t="shared" si="33"/>
        <v>0</v>
      </c>
      <c r="F73" s="8">
        <f t="shared" si="33"/>
        <v>0</v>
      </c>
      <c r="G73" s="8">
        <f t="shared" si="33"/>
        <v>0</v>
      </c>
      <c r="H73" s="19">
        <f t="shared" si="33"/>
        <v>0</v>
      </c>
      <c r="I73" s="8">
        <f t="shared" si="33"/>
        <v>0</v>
      </c>
      <c r="J73" s="8">
        <f t="shared" si="33"/>
        <v>0</v>
      </c>
    </row>
    <row r="74" spans="2:10" s="1" customFormat="1" ht="51" hidden="1" x14ac:dyDescent="0.25">
      <c r="B74" s="7" t="s">
        <v>150</v>
      </c>
      <c r="C74" s="7" t="s">
        <v>151</v>
      </c>
      <c r="D74" s="8">
        <v>0</v>
      </c>
      <c r="E74" s="8">
        <v>0</v>
      </c>
      <c r="F74" s="8">
        <v>0</v>
      </c>
      <c r="G74" s="8">
        <v>0</v>
      </c>
      <c r="H74" s="19">
        <v>0</v>
      </c>
      <c r="I74" s="8">
        <v>0</v>
      </c>
      <c r="J74" s="8">
        <v>0</v>
      </c>
    </row>
    <row r="75" spans="2:10" s="1" customFormat="1" ht="25.5" hidden="1" x14ac:dyDescent="0.25">
      <c r="B75" s="7" t="s">
        <v>81</v>
      </c>
      <c r="C75" s="7" t="s">
        <v>26</v>
      </c>
      <c r="D75" s="8">
        <v>0</v>
      </c>
      <c r="E75" s="8">
        <v>0</v>
      </c>
      <c r="F75" s="8">
        <v>0</v>
      </c>
      <c r="G75" s="8">
        <v>0</v>
      </c>
      <c r="H75" s="19">
        <v>0</v>
      </c>
      <c r="I75" s="8">
        <v>0</v>
      </c>
      <c r="J75" s="8">
        <v>0</v>
      </c>
    </row>
    <row r="76" spans="2:10" s="1" customFormat="1" ht="38.25" hidden="1" x14ac:dyDescent="0.25">
      <c r="B76" s="7" t="s">
        <v>82</v>
      </c>
      <c r="C76" s="7" t="s">
        <v>27</v>
      </c>
      <c r="D76" s="8">
        <v>0</v>
      </c>
      <c r="E76" s="8">
        <v>0</v>
      </c>
      <c r="F76" s="8">
        <v>0</v>
      </c>
      <c r="G76" s="8">
        <v>0</v>
      </c>
      <c r="H76" s="19">
        <v>0</v>
      </c>
      <c r="I76" s="8">
        <v>0</v>
      </c>
      <c r="J76" s="8">
        <v>0</v>
      </c>
    </row>
    <row r="77" spans="2:10" s="1" customFormat="1" ht="25.5" hidden="1" x14ac:dyDescent="0.25">
      <c r="B77" s="7" t="s">
        <v>104</v>
      </c>
      <c r="C77" s="7" t="s">
        <v>106</v>
      </c>
      <c r="D77" s="8">
        <v>0</v>
      </c>
      <c r="E77" s="8">
        <v>0</v>
      </c>
      <c r="F77" s="8">
        <v>0</v>
      </c>
      <c r="G77" s="8">
        <v>0</v>
      </c>
      <c r="H77" s="19">
        <v>0</v>
      </c>
      <c r="I77" s="8">
        <v>0</v>
      </c>
      <c r="J77" s="8">
        <v>0</v>
      </c>
    </row>
    <row r="78" spans="2:10" s="1" customFormat="1" hidden="1" x14ac:dyDescent="0.25">
      <c r="B78" s="7" t="s">
        <v>105</v>
      </c>
      <c r="C78" s="7" t="s">
        <v>62</v>
      </c>
      <c r="D78" s="8"/>
      <c r="E78" s="8"/>
      <c r="F78" s="8"/>
      <c r="G78" s="8"/>
      <c r="H78" s="19"/>
      <c r="I78" s="8"/>
      <c r="J78" s="8"/>
    </row>
    <row r="79" spans="2:10" ht="26.25" customHeight="1" x14ac:dyDescent="0.25">
      <c r="B79" s="23" t="s">
        <v>129</v>
      </c>
      <c r="C79" s="23" t="s">
        <v>108</v>
      </c>
      <c r="D79" s="8">
        <f t="shared" ref="D79:J79" si="34">SUM(D80:D82)</f>
        <v>1354.4</v>
      </c>
      <c r="E79" s="30">
        <f t="shared" si="34"/>
        <v>1409.8</v>
      </c>
      <c r="F79" s="30">
        <f t="shared" si="34"/>
        <v>0</v>
      </c>
      <c r="G79" s="30">
        <f t="shared" si="34"/>
        <v>1409.8</v>
      </c>
      <c r="H79" s="30">
        <f t="shared" si="34"/>
        <v>1455.2</v>
      </c>
      <c r="I79" s="30">
        <f t="shared" si="34"/>
        <v>0</v>
      </c>
      <c r="J79" s="30">
        <f t="shared" si="34"/>
        <v>1455.2</v>
      </c>
    </row>
    <row r="80" spans="2:10" s="1" customFormat="1" ht="26.25" hidden="1" customHeight="1" x14ac:dyDescent="0.25">
      <c r="B80" s="7" t="s">
        <v>90</v>
      </c>
      <c r="C80" s="7" t="s">
        <v>91</v>
      </c>
      <c r="D80" s="8">
        <v>0</v>
      </c>
      <c r="E80" s="8">
        <v>0</v>
      </c>
      <c r="F80" s="8">
        <v>0</v>
      </c>
      <c r="G80" s="8">
        <v>0</v>
      </c>
      <c r="H80" s="19">
        <v>0</v>
      </c>
      <c r="I80" s="8">
        <v>0</v>
      </c>
      <c r="J80" s="8">
        <v>0</v>
      </c>
    </row>
    <row r="81" spans="2:10" ht="39" customHeight="1" x14ac:dyDescent="0.25">
      <c r="B81" s="23" t="s">
        <v>83</v>
      </c>
      <c r="C81" s="23" t="s">
        <v>136</v>
      </c>
      <c r="D81" s="8">
        <v>1189.4000000000001</v>
      </c>
      <c r="E81" s="30">
        <v>1244.8</v>
      </c>
      <c r="F81" s="30"/>
      <c r="G81" s="30">
        <f t="shared" ref="G81:G82" si="35">E81+F81</f>
        <v>1244.8</v>
      </c>
      <c r="H81" s="30">
        <v>1290.2</v>
      </c>
      <c r="I81" s="30"/>
      <c r="J81" s="30">
        <f t="shared" ref="J81:J82" si="36">H81+I81</f>
        <v>1290.2</v>
      </c>
    </row>
    <row r="82" spans="2:10" ht="25.5" customHeight="1" x14ac:dyDescent="0.25">
      <c r="B82" s="23" t="s">
        <v>84</v>
      </c>
      <c r="C82" s="23" t="s">
        <v>63</v>
      </c>
      <c r="D82" s="8">
        <v>165</v>
      </c>
      <c r="E82" s="30">
        <v>165</v>
      </c>
      <c r="F82" s="30"/>
      <c r="G82" s="30">
        <f t="shared" si="35"/>
        <v>165</v>
      </c>
      <c r="H82" s="30">
        <v>165</v>
      </c>
      <c r="I82" s="30"/>
      <c r="J82" s="30">
        <f t="shared" si="36"/>
        <v>165</v>
      </c>
    </row>
    <row r="83" spans="2:10" ht="14.25" customHeight="1" x14ac:dyDescent="0.25">
      <c r="B83" s="23" t="s">
        <v>130</v>
      </c>
      <c r="C83" s="23" t="s">
        <v>64</v>
      </c>
      <c r="D83" s="8">
        <f t="shared" ref="D83:J83" si="37">SUM(D84:D85)</f>
        <v>18325.3</v>
      </c>
      <c r="E83" s="30">
        <f t="shared" si="37"/>
        <v>36078.9</v>
      </c>
      <c r="F83" s="30">
        <f t="shared" si="37"/>
        <v>-21376.5</v>
      </c>
      <c r="G83" s="30">
        <f t="shared" si="37"/>
        <v>14702.400000000001</v>
      </c>
      <c r="H83" s="30">
        <f t="shared" si="37"/>
        <v>9654.9</v>
      </c>
      <c r="I83" s="30">
        <f t="shared" si="37"/>
        <v>0</v>
      </c>
      <c r="J83" s="30">
        <f t="shared" si="37"/>
        <v>9654.9</v>
      </c>
    </row>
    <row r="84" spans="2:10" s="1" customFormat="1" ht="39.75" hidden="1" customHeight="1" x14ac:dyDescent="0.25">
      <c r="B84" s="7" t="s">
        <v>85</v>
      </c>
      <c r="C84" s="7" t="s">
        <v>65</v>
      </c>
      <c r="D84" s="8">
        <v>0</v>
      </c>
      <c r="E84" s="8">
        <v>0</v>
      </c>
      <c r="F84" s="8">
        <v>0</v>
      </c>
      <c r="G84" s="8">
        <v>0</v>
      </c>
      <c r="H84" s="19">
        <v>0</v>
      </c>
      <c r="I84" s="8">
        <v>0</v>
      </c>
      <c r="J84" s="8">
        <v>0</v>
      </c>
    </row>
    <row r="85" spans="2:10" ht="25.5" x14ac:dyDescent="0.25">
      <c r="B85" s="23" t="s">
        <v>103</v>
      </c>
      <c r="C85" s="23" t="s">
        <v>66</v>
      </c>
      <c r="D85" s="8">
        <v>18325.3</v>
      </c>
      <c r="E85" s="30">
        <v>36078.9</v>
      </c>
      <c r="F85" s="30">
        <v>-21376.5</v>
      </c>
      <c r="G85" s="30">
        <f>E85+F85</f>
        <v>14702.400000000001</v>
      </c>
      <c r="H85" s="30">
        <v>9654.9</v>
      </c>
      <c r="I85" s="30"/>
      <c r="J85" s="30">
        <f>H85+I85</f>
        <v>9654.9</v>
      </c>
    </row>
    <row r="86" spans="2:10" s="1" customFormat="1" ht="25.5" hidden="1" x14ac:dyDescent="0.25">
      <c r="B86" s="7" t="s">
        <v>152</v>
      </c>
      <c r="C86" s="7" t="s">
        <v>153</v>
      </c>
      <c r="D86" s="8">
        <f t="shared" ref="D86:J86" si="38">SUM(D87)</f>
        <v>0</v>
      </c>
      <c r="E86" s="8">
        <f t="shared" si="38"/>
        <v>0</v>
      </c>
      <c r="F86" s="8">
        <f t="shared" si="38"/>
        <v>0</v>
      </c>
      <c r="G86" s="8">
        <f t="shared" si="38"/>
        <v>0</v>
      </c>
      <c r="H86" s="19">
        <f t="shared" si="38"/>
        <v>0</v>
      </c>
      <c r="I86" s="8">
        <f t="shared" si="38"/>
        <v>0</v>
      </c>
      <c r="J86" s="8">
        <f t="shared" si="38"/>
        <v>0</v>
      </c>
    </row>
    <row r="87" spans="2:10" s="1" customFormat="1" ht="25.5" hidden="1" x14ac:dyDescent="0.25">
      <c r="B87" s="7" t="s">
        <v>154</v>
      </c>
      <c r="C87" s="7" t="s">
        <v>155</v>
      </c>
      <c r="D87" s="8">
        <v>0</v>
      </c>
      <c r="E87" s="8">
        <v>0</v>
      </c>
      <c r="F87" s="8">
        <v>0</v>
      </c>
      <c r="G87" s="8">
        <v>0</v>
      </c>
      <c r="H87" s="19">
        <v>0</v>
      </c>
      <c r="I87" s="8">
        <v>0</v>
      </c>
      <c r="J87" s="8">
        <v>0</v>
      </c>
    </row>
    <row r="88" spans="2:10" s="1" customFormat="1" ht="25.5" hidden="1" x14ac:dyDescent="0.25">
      <c r="B88" s="7" t="s">
        <v>156</v>
      </c>
      <c r="C88" s="7" t="s">
        <v>157</v>
      </c>
      <c r="D88" s="8">
        <f t="shared" ref="D88:J88" si="39">SUM(D89)</f>
        <v>0</v>
      </c>
      <c r="E88" s="8">
        <f t="shared" si="39"/>
        <v>0</v>
      </c>
      <c r="F88" s="8">
        <f t="shared" si="39"/>
        <v>0</v>
      </c>
      <c r="G88" s="8">
        <f t="shared" si="39"/>
        <v>0</v>
      </c>
      <c r="H88" s="19">
        <f t="shared" si="39"/>
        <v>0</v>
      </c>
      <c r="I88" s="8">
        <f t="shared" si="39"/>
        <v>0</v>
      </c>
      <c r="J88" s="8">
        <f t="shared" si="39"/>
        <v>0</v>
      </c>
    </row>
    <row r="89" spans="2:10" s="1" customFormat="1" ht="25.5" hidden="1" x14ac:dyDescent="0.25">
      <c r="B89" s="7" t="s">
        <v>158</v>
      </c>
      <c r="C89" s="7" t="s">
        <v>159</v>
      </c>
      <c r="D89" s="8">
        <v>0</v>
      </c>
      <c r="E89" s="8">
        <v>0</v>
      </c>
      <c r="F89" s="8">
        <v>0</v>
      </c>
      <c r="G89" s="8">
        <v>0</v>
      </c>
      <c r="H89" s="19">
        <v>0</v>
      </c>
      <c r="I89" s="8">
        <v>0</v>
      </c>
      <c r="J89" s="8">
        <v>0</v>
      </c>
    </row>
    <row r="90" spans="2:10" s="1" customFormat="1" hidden="1" x14ac:dyDescent="0.25">
      <c r="B90" s="7" t="s">
        <v>131</v>
      </c>
      <c r="C90" s="7" t="s">
        <v>28</v>
      </c>
      <c r="D90" s="8">
        <f t="shared" ref="D90:J90" si="40">SUM(D91)</f>
        <v>0</v>
      </c>
      <c r="E90" s="8">
        <f t="shared" si="40"/>
        <v>0</v>
      </c>
      <c r="F90" s="8">
        <f t="shared" si="40"/>
        <v>0</v>
      </c>
      <c r="G90" s="8">
        <f t="shared" si="40"/>
        <v>0</v>
      </c>
      <c r="H90" s="19">
        <f t="shared" si="40"/>
        <v>0</v>
      </c>
      <c r="I90" s="8">
        <f t="shared" si="40"/>
        <v>0</v>
      </c>
      <c r="J90" s="8">
        <f t="shared" si="40"/>
        <v>0</v>
      </c>
    </row>
    <row r="91" spans="2:10" s="1" customFormat="1" hidden="1" x14ac:dyDescent="0.25">
      <c r="B91" s="7" t="s">
        <v>77</v>
      </c>
      <c r="C91" s="7" t="s">
        <v>67</v>
      </c>
      <c r="D91" s="8">
        <v>0</v>
      </c>
      <c r="E91" s="8">
        <v>0</v>
      </c>
      <c r="F91" s="8">
        <v>0</v>
      </c>
      <c r="G91" s="8">
        <v>0</v>
      </c>
      <c r="H91" s="19">
        <v>0</v>
      </c>
      <c r="I91" s="8">
        <v>0</v>
      </c>
      <c r="J91" s="8">
        <v>0</v>
      </c>
    </row>
    <row r="92" spans="2:10" s="1" customFormat="1" ht="51" hidden="1" x14ac:dyDescent="0.25">
      <c r="B92" s="7" t="s">
        <v>132</v>
      </c>
      <c r="C92" s="7" t="s">
        <v>86</v>
      </c>
      <c r="D92" s="8">
        <f t="shared" ref="D92:J93" si="41">D93</f>
        <v>0</v>
      </c>
      <c r="E92" s="8">
        <f t="shared" si="41"/>
        <v>0</v>
      </c>
      <c r="F92" s="8">
        <f t="shared" si="41"/>
        <v>0</v>
      </c>
      <c r="G92" s="8">
        <f t="shared" si="41"/>
        <v>0</v>
      </c>
      <c r="H92" s="19">
        <f t="shared" si="41"/>
        <v>0</v>
      </c>
      <c r="I92" s="8">
        <f t="shared" si="41"/>
        <v>0</v>
      </c>
      <c r="J92" s="8">
        <f t="shared" si="41"/>
        <v>0</v>
      </c>
    </row>
    <row r="93" spans="2:10" s="1" customFormat="1" ht="63.75" hidden="1" x14ac:dyDescent="0.25">
      <c r="B93" s="7" t="s">
        <v>160</v>
      </c>
      <c r="C93" s="7" t="s">
        <v>87</v>
      </c>
      <c r="D93" s="8">
        <f t="shared" si="41"/>
        <v>0</v>
      </c>
      <c r="E93" s="8">
        <f t="shared" si="41"/>
        <v>0</v>
      </c>
      <c r="F93" s="8">
        <f t="shared" si="41"/>
        <v>0</v>
      </c>
      <c r="G93" s="8">
        <f t="shared" si="41"/>
        <v>0</v>
      </c>
      <c r="H93" s="19">
        <f t="shared" si="41"/>
        <v>0</v>
      </c>
      <c r="I93" s="8">
        <f t="shared" si="41"/>
        <v>0</v>
      </c>
      <c r="J93" s="8">
        <f t="shared" si="41"/>
        <v>0</v>
      </c>
    </row>
    <row r="94" spans="2:10" s="1" customFormat="1" ht="39.75" hidden="1" customHeight="1" x14ac:dyDescent="0.25">
      <c r="B94" s="7" t="s">
        <v>89</v>
      </c>
      <c r="C94" s="7" t="s">
        <v>88</v>
      </c>
      <c r="D94" s="8">
        <v>0</v>
      </c>
      <c r="E94" s="8">
        <v>0</v>
      </c>
      <c r="F94" s="8">
        <v>0</v>
      </c>
      <c r="G94" s="8">
        <v>0</v>
      </c>
      <c r="H94" s="19">
        <v>0</v>
      </c>
      <c r="I94" s="8">
        <v>0</v>
      </c>
      <c r="J94" s="8">
        <v>0</v>
      </c>
    </row>
    <row r="95" spans="2:10" x14ac:dyDescent="0.25">
      <c r="B95" s="23"/>
      <c r="C95" s="23" t="s">
        <v>29</v>
      </c>
      <c r="D95" s="8">
        <f t="shared" ref="D95:J95" si="42">D17+D66</f>
        <v>141707.29999999999</v>
      </c>
      <c r="E95" s="30">
        <f t="shared" si="42"/>
        <v>160454.5</v>
      </c>
      <c r="F95" s="30">
        <f t="shared" si="42"/>
        <v>-21376.5</v>
      </c>
      <c r="G95" s="30">
        <f t="shared" si="42"/>
        <v>139078</v>
      </c>
      <c r="H95" s="30">
        <f t="shared" si="42"/>
        <v>136101.70000000001</v>
      </c>
      <c r="I95" s="30">
        <f t="shared" si="42"/>
        <v>0</v>
      </c>
      <c r="J95" s="30">
        <f t="shared" si="42"/>
        <v>136101.70000000001</v>
      </c>
    </row>
    <row r="97" spans="4:10" x14ac:dyDescent="0.25">
      <c r="D97" s="16"/>
      <c r="E97" s="36">
        <v>160454.5</v>
      </c>
      <c r="F97" s="36"/>
      <c r="G97" s="36"/>
      <c r="H97" s="36">
        <v>136101.70000000001</v>
      </c>
      <c r="I97" s="36"/>
      <c r="J97" s="36"/>
    </row>
  </sheetData>
  <autoFilter ref="B16:J95">
    <filterColumn colId="5">
      <filters>
        <filter val="1 076,0"/>
        <filter val="1 244,8"/>
        <filter val="1 247,0"/>
        <filter val="1 409,8"/>
        <filter val="1 617,0"/>
        <filter val="1 900,0"/>
        <filter val="10,0"/>
        <filter val="100,0"/>
        <filter val="113 102,2"/>
        <filter val="12 618,0"/>
        <filter val="160 454,5"/>
        <filter val="165,0"/>
        <filter val="167,0"/>
        <filter val="17 624,0"/>
        <filter val="17 829,0"/>
        <filter val="2 600,0"/>
        <filter val="2 605,0"/>
        <filter val="2 830,0"/>
        <filter val="230,0"/>
        <filter val="25,0"/>
        <filter val="270,0"/>
        <filter val="32,0"/>
        <filter val="325,0"/>
        <filter val="34,0"/>
        <filter val="36 078,9"/>
        <filter val="47 352,3"/>
        <filter val="5 051,3"/>
        <filter val="5 055,0"/>
        <filter val="5 151,3"/>
        <filter val="5 469,0"/>
        <filter val="5 556,0"/>
        <filter val="5,0"/>
        <filter val="55,0"/>
        <filter val="7 743,0"/>
        <filter val="-713,0"/>
        <filter val="75 613,5"/>
        <filter val="85,0"/>
        <filter val="909,0"/>
      </filters>
    </filterColumn>
  </autoFilter>
  <mergeCells count="1">
    <mergeCell ref="B14:C14"/>
  </mergeCells>
  <pageMargins left="0.62992125984251968" right="0.23622047244094491" top="0.15748031496062992" bottom="0.15748031496062992" header="0.31496062992125984" footer="0.31496062992125984"/>
  <pageSetup paperSize="9" scale="66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доходы 2024-2025</vt:lpstr>
      <vt:lpstr>'приложение 2 доходы 2024-2025'!Область_печати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2023-05-31T06:55:35Z</cp:lastPrinted>
  <dcterms:created xsi:type="dcterms:W3CDTF">2014-11-11T13:19:37Z</dcterms:created>
  <dcterms:modified xsi:type="dcterms:W3CDTF">2023-12-25T06:16:05Z</dcterms:modified>
</cp:coreProperties>
</file>