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17055\"/>
    </mc:Choice>
  </mc:AlternateContent>
  <bookViews>
    <workbookView xWindow="-105" yWindow="-105" windowWidth="23250" windowHeight="12570" tabRatio="764"/>
  </bookViews>
  <sheets>
    <sheet name="приложение 2 доходы 2026-2027" sheetId="4" r:id="rId1"/>
  </sheets>
  <definedNames>
    <definedName name="_xlnm._FilterDatabase" localSheetId="0" hidden="1">'приложение 2 доходы 2026-2027'!$B$8:$H$91</definedName>
    <definedName name="_xlnm.Print_Area" localSheetId="0">'приложение 2 доходы 2026-2027'!$A$1:$H$89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4" l="1"/>
  <c r="G79" i="4"/>
  <c r="H75" i="4"/>
  <c r="G75" i="4"/>
  <c r="H87" i="4" l="1"/>
  <c r="H86" i="4" s="1"/>
  <c r="H84" i="4"/>
  <c r="H82" i="4"/>
  <c r="H80" i="4"/>
  <c r="H77" i="4"/>
  <c r="H73" i="4"/>
  <c r="H67" i="4"/>
  <c r="H62" i="4"/>
  <c r="H57" i="4"/>
  <c r="H50" i="4"/>
  <c r="H46" i="4"/>
  <c r="H43" i="4"/>
  <c r="H37" i="4"/>
  <c r="H34" i="4"/>
  <c r="H31" i="4"/>
  <c r="H28" i="4"/>
  <c r="H26" i="4"/>
  <c r="H23" i="4"/>
  <c r="H18" i="4"/>
  <c r="H17" i="4" s="1"/>
  <c r="H11" i="4"/>
  <c r="H10" i="4" s="1"/>
  <c r="G87" i="4"/>
  <c r="G86" i="4"/>
  <c r="G84" i="4"/>
  <c r="G82" i="4"/>
  <c r="G80" i="4"/>
  <c r="G77" i="4"/>
  <c r="G73" i="4"/>
  <c r="G67" i="4"/>
  <c r="G62" i="4"/>
  <c r="G57" i="4"/>
  <c r="G50" i="4"/>
  <c r="G46" i="4"/>
  <c r="G43" i="4"/>
  <c r="G37" i="4"/>
  <c r="G34" i="4"/>
  <c r="G31" i="4"/>
  <c r="G28" i="4"/>
  <c r="G26" i="4"/>
  <c r="G23" i="4"/>
  <c r="G18" i="4"/>
  <c r="G17" i="4" s="1"/>
  <c r="G11" i="4"/>
  <c r="G10" i="4" s="1"/>
  <c r="G25" i="4" l="1"/>
  <c r="H25" i="4"/>
  <c r="G9" i="4"/>
  <c r="H9" i="4"/>
  <c r="H61" i="4"/>
  <c r="H60" i="4" s="1"/>
  <c r="G61" i="4"/>
  <c r="G60" i="4" s="1"/>
  <c r="D76" i="4"/>
  <c r="D75" i="4"/>
  <c r="D87" i="4"/>
  <c r="D86" i="4" s="1"/>
  <c r="D84" i="4"/>
  <c r="D82" i="4"/>
  <c r="D80" i="4"/>
  <c r="D77" i="4"/>
  <c r="D73" i="4"/>
  <c r="D67" i="4"/>
  <c r="D62" i="4"/>
  <c r="D57" i="4"/>
  <c r="D50" i="4"/>
  <c r="D46" i="4"/>
  <c r="D43" i="4"/>
  <c r="D37" i="4"/>
  <c r="D34" i="4"/>
  <c r="D31" i="4"/>
  <c r="D28" i="4"/>
  <c r="D26" i="4"/>
  <c r="D23" i="4"/>
  <c r="D18" i="4"/>
  <c r="D17" i="4" s="1"/>
  <c r="D11" i="4"/>
  <c r="D10" i="4" s="1"/>
  <c r="G89" i="4" l="1"/>
  <c r="H89" i="4"/>
  <c r="D61" i="4"/>
  <c r="D60" i="4" s="1"/>
  <c r="D25" i="4"/>
  <c r="D9" i="4" s="1"/>
  <c r="E57" i="4"/>
  <c r="F58" i="4"/>
  <c r="F15" i="4" l="1"/>
  <c r="E28" i="4" l="1"/>
  <c r="F48" i="4" l="1"/>
  <c r="F49" i="4"/>
  <c r="F47" i="4"/>
  <c r="F59" i="4"/>
  <c r="F57" i="4" s="1"/>
  <c r="F44" i="4"/>
  <c r="F39" i="4"/>
  <c r="F40" i="4"/>
  <c r="F41" i="4"/>
  <c r="F42" i="4"/>
  <c r="F38" i="4"/>
  <c r="F52" i="4"/>
  <c r="F53" i="4"/>
  <c r="F54" i="4"/>
  <c r="F55" i="4"/>
  <c r="F56" i="4"/>
  <c r="F51" i="4"/>
  <c r="F88" i="4"/>
  <c r="F87" i="4" s="1"/>
  <c r="F86" i="4" s="1"/>
  <c r="F85" i="4"/>
  <c r="F84" i="4" s="1"/>
  <c r="F83" i="4"/>
  <c r="F82" i="4" s="1"/>
  <c r="F81" i="4"/>
  <c r="F80" i="4" s="1"/>
  <c r="F79" i="4"/>
  <c r="F78" i="4"/>
  <c r="F75" i="4"/>
  <c r="F76" i="4"/>
  <c r="F74" i="4"/>
  <c r="F69" i="4"/>
  <c r="F70" i="4"/>
  <c r="F71" i="4"/>
  <c r="F72" i="4"/>
  <c r="F68" i="4"/>
  <c r="F64" i="4"/>
  <c r="F65" i="4"/>
  <c r="F66" i="4"/>
  <c r="F63" i="4"/>
  <c r="F62" i="4" s="1"/>
  <c r="F35" i="4"/>
  <c r="F34" i="4" s="1"/>
  <c r="F33" i="4"/>
  <c r="F32" i="4"/>
  <c r="F30" i="4"/>
  <c r="F29" i="4"/>
  <c r="F27" i="4"/>
  <c r="F26" i="4" s="1"/>
  <c r="F24" i="4"/>
  <c r="F23" i="4" s="1"/>
  <c r="F22" i="4"/>
  <c r="F21" i="4"/>
  <c r="F20" i="4"/>
  <c r="F19" i="4"/>
  <c r="F13" i="4"/>
  <c r="F14" i="4"/>
  <c r="F16" i="4"/>
  <c r="F12" i="4"/>
  <c r="E87" i="4"/>
  <c r="E86" i="4" s="1"/>
  <c r="E84" i="4"/>
  <c r="E82" i="4"/>
  <c r="E80" i="4"/>
  <c r="E77" i="4"/>
  <c r="E73" i="4"/>
  <c r="E67" i="4"/>
  <c r="E62" i="4"/>
  <c r="E50" i="4"/>
  <c r="E46" i="4"/>
  <c r="E43" i="4"/>
  <c r="E37" i="4"/>
  <c r="E34" i="4"/>
  <c r="E31" i="4"/>
  <c r="E26" i="4"/>
  <c r="E23" i="4"/>
  <c r="E18" i="4"/>
  <c r="E17" i="4" s="1"/>
  <c r="E11" i="4"/>
  <c r="E10" i="4" s="1"/>
  <c r="F31" i="4" l="1"/>
  <c r="F46" i="4"/>
  <c r="F37" i="4"/>
  <c r="F28" i="4"/>
  <c r="F50" i="4"/>
  <c r="F77" i="4"/>
  <c r="F18" i="4"/>
  <c r="F17" i="4" s="1"/>
  <c r="F73" i="4"/>
  <c r="F67" i="4"/>
  <c r="F11" i="4"/>
  <c r="F10" i="4" s="1"/>
  <c r="E25" i="4"/>
  <c r="E9" i="4" s="1"/>
  <c r="E61" i="4"/>
  <c r="E60" i="4" s="1"/>
  <c r="F45" i="4"/>
  <c r="F43" i="4" s="1"/>
  <c r="F25" i="4" l="1"/>
  <c r="F9" i="4" s="1"/>
  <c r="F61" i="4"/>
  <c r="F60" i="4" s="1"/>
  <c r="E89" i="4"/>
  <c r="F89" i="4" l="1"/>
  <c r="D89" i="4" l="1"/>
</calcChain>
</file>

<file path=xl/sharedStrings.xml><?xml version="1.0" encoding="utf-8"?>
<sst xmlns="http://schemas.openxmlformats.org/spreadsheetml/2006/main" count="176" uniqueCount="174">
  <si>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</si>
  <si>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</si>
  <si>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</si>
  <si>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</si>
  <si>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</si>
  <si>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</si>
  <si>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</si>
  <si>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</si>
  <si>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</si>
  <si>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</si>
  <si>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</si>
  <si>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</si>
  <si>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</si>
  <si>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</si>
  <si>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</si>
  <si>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</si>
  <si>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</si>
  <si>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</si>
  <si>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</si>
  <si>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</si>
  <si>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</si>
  <si>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</si>
  <si>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</si>
  <si>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</si>
  <si>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</si>
  <si>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</si>
  <si>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</si>
  <si>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</si>
  <si>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</si>
  <si>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</si>
  <si>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</si>
  <si>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</si>
  <si>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</si>
  <si>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</si>
  <si>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</si>
  <si>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</si>
  <si>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</si>
  <si>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</si>
  <si>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</si>
  <si>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</si>
  <si>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</si>
  <si>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</si>
  <si>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</si>
  <si>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</si>
  <si>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</si>
  <si>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</si>
  <si>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</si>
  <si>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</si>
  <si>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</si>
  <si>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</si>
  <si>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</si>
  <si>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</si>
  <si>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</si>
  <si>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</si>
  <si>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</si>
  <si>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</si>
  <si>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</si>
  <si>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</si>
  <si>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</si>
  <si>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</si>
  <si>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</si>
  <si>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</si>
  <si>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</si>
  <si>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</si>
  <si>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</si>
  <si>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</si>
  <si>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</si>
  <si>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</si>
  <si>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</si>
  <si>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</si>
  <si>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</si>
  <si>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</si>
  <si>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</si>
  <si>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</si>
  <si>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</si>
  <si>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</si>
  <si>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</si>
  <si>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</si>
  <si>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</si>
  <si>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</si>
  <si>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</si>
  <si>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</si>
  <si>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</si>
  <si>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</si>
  <si>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</si>
  <si>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</si>
  <si>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</si>
  <si>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</si>
  <si>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</si>
  <si>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</si>
  <si>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</si>
  <si>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</si>
  <si>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</si>
  <si>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</si>
  <si>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</si>
  <si>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</si>
  <si>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</si>
  <si>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</si>
  <si>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</si>
  <si>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</si>
  <si>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</si>
  <si>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</si>
  <si>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</si>
  <si>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</si>
  <si>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</si>
  <si>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</si>
  <si>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</si>
  <si>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</si>
  <si>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</si>
  <si>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</si>
  <si>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</si>
  <si>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</si>
  <si>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</si>
  <si>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</si>
  <si>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</si>
  <si>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</si>
  <si>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</si>
  <si>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</si>
  <si>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</si>
  <si>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</si>
  <si>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</si>
  <si>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</si>
  <si>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</si>
  <si>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</si>
  <si>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</si>
  <si>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</si>
  <si>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</si>
  <si>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</si>
  <si>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</si>
  <si>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</si>
  <si>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</si>
  <si>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</si>
  <si>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</si>
  <si>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</si>
  <si>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</si>
  <si>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</si>
  <si>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</si>
  <si>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</si>
  <si>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</si>
  <si>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</si>
  <si>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</si>
  <si>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</si>
  <si>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</si>
  <si>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</si>
  <si>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</si>
  <si>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</si>
  <si>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</si>
  <si>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</si>
  <si>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</si>
  <si>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</si>
  <si>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</si>
  <si>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</si>
  <si>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</si>
  <si>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</si>
  <si>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</si>
  <si>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</si>
  <si>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</si>
  <si>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</si>
  <si>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</si>
  <si>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</si>
  <si>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</si>
  <si>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</si>
  <si>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</si>
  <si>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</si>
  <si>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</si>
  <si>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</si>
  <si>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</si>
  <si>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</si>
  <si>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План на 2025 год</t>
  </si>
  <si>
    <t>Доходы бюджета городского поселения Игрим на 2026-2027 годы</t>
  </si>
  <si>
    <t>Приложение № 2</t>
  </si>
  <si>
    <t>План на 2026 год</t>
  </si>
  <si>
    <t>План на 2027 год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</si>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</sst>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2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164" fontId="7" fillId="4" borderId="2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Alignment="1">
      <alignment horizontal="center"/>
    </xf>
    <xf numFmtId="164" fontId="7" fillId="5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topLeftCell="B1" zoomScaleNormal="100" workbookViewId="0">
      <selection activeCell="H5" sqref="H5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6" width="12" style="9" hidden="1" customWidth="1"/>
    <col min="7" max="8" width="12" style="9" customWidth="1"/>
    <col min="9" max="16384" width="9.140625" style="14"/>
  </cols>
  <sheetData>
    <row r="1" spans="2:8" x14ac:dyDescent="0.25">
      <c r="D1" s="4"/>
      <c r="E1" s="4"/>
      <c r="F1" s="4"/>
      <c r="G1" s="4"/>
      <c r="H1" s="4"/>
    </row>
    <row r="2" spans="2:8" ht="13.5" customHeight="1" x14ac:dyDescent="0.25">
      <c r="D2" s="4"/>
      <c r="E2" s="4"/>
      <c r="G2" s="4"/>
      <c r="H2" s="4" t="s">
        <v>170</v>
      </c>
    </row>
    <row r="3" spans="2:8" ht="12.75" customHeight="1" x14ac:dyDescent="0.25">
      <c r="D3" s="4"/>
      <c r="E3" s="4"/>
      <c r="G3" s="4"/>
      <c r="H3" s="4" t="s">
        <v>73</v>
      </c>
    </row>
    <row r="4" spans="2:8" ht="13.5" customHeight="1" x14ac:dyDescent="0.25">
      <c r="D4" s="4"/>
      <c r="E4" s="4"/>
      <c r="G4" s="4"/>
      <c r="H4" s="4" t="s">
        <v>72</v>
      </c>
    </row>
    <row r="5" spans="2:8" x14ac:dyDescent="0.25">
      <c r="D5" s="4"/>
      <c r="E5" s="4"/>
      <c r="G5" s="4"/>
      <c r="H5" s="4" t="s">
        <v>173</v>
      </c>
    </row>
    <row r="6" spans="2:8" ht="21" customHeight="1" x14ac:dyDescent="0.25">
      <c r="B6" s="31" t="s">
        <v>169</v>
      </c>
      <c r="C6" s="31"/>
      <c r="D6" s="31"/>
      <c r="E6" s="14"/>
      <c r="F6" s="14"/>
      <c r="G6" s="14"/>
      <c r="H6" s="14"/>
    </row>
    <row r="7" spans="2:8" x14ac:dyDescent="0.25">
      <c r="D7" s="5" t="s">
        <v>0</v>
      </c>
      <c r="E7" s="5"/>
      <c r="G7" s="5" t="s">
        <v>0</v>
      </c>
      <c r="H7" s="5" t="s">
        <v>0</v>
      </c>
    </row>
    <row r="8" spans="2:8" s="16" customFormat="1" ht="25.5" x14ac:dyDescent="0.25">
      <c r="B8" s="15" t="s">
        <v>1</v>
      </c>
      <c r="C8" s="6" t="s">
        <v>2</v>
      </c>
      <c r="D8" s="6" t="s">
        <v>168</v>
      </c>
      <c r="E8" s="6" t="s">
        <v>162</v>
      </c>
      <c r="F8" s="6" t="s">
        <v>163</v>
      </c>
      <c r="G8" s="6" t="s">
        <v>171</v>
      </c>
      <c r="H8" s="6" t="s">
        <v>172</v>
      </c>
    </row>
    <row r="9" spans="2:8" ht="15.75" customHeight="1" x14ac:dyDescent="0.25">
      <c r="B9" s="17" t="s">
        <v>108</v>
      </c>
      <c r="C9" s="17" t="s">
        <v>31</v>
      </c>
      <c r="D9" s="18">
        <f>D10+D17+D23+D25+D34+D36+D37+D43+D46+D50+D57</f>
        <v>65238.6</v>
      </c>
      <c r="E9" s="18">
        <f>E10+E17+E23+E25+E34+E36+E37+E43+E46+E50+E57</f>
        <v>0</v>
      </c>
      <c r="F9" s="18">
        <f>F10+F17+F23+F25+F34+F36+F37+F43+F46+F50+F57</f>
        <v>65238.6</v>
      </c>
      <c r="G9" s="18">
        <f>G10+G17+G23+G25+G34+G36+G37+G43+G46+G50+G57</f>
        <v>69623.199999999997</v>
      </c>
      <c r="H9" s="18">
        <f>H10+H17+H23+H25+H34+H36+H37+H43+H46+H50+H57</f>
        <v>71837.3</v>
      </c>
    </row>
    <row r="10" spans="2:8" x14ac:dyDescent="0.25">
      <c r="B10" s="17" t="s">
        <v>109</v>
      </c>
      <c r="C10" s="17" t="s">
        <v>3</v>
      </c>
      <c r="D10" s="18">
        <f>D11</f>
        <v>30054</v>
      </c>
      <c r="E10" s="18">
        <f>E11</f>
        <v>0</v>
      </c>
      <c r="F10" s="18">
        <f>F11</f>
        <v>30054</v>
      </c>
      <c r="G10" s="18">
        <f>G11</f>
        <v>31157.5</v>
      </c>
      <c r="H10" s="18">
        <f>H11</f>
        <v>31208.1</v>
      </c>
    </row>
    <row r="11" spans="2:8" x14ac:dyDescent="0.25">
      <c r="B11" s="19" t="s">
        <v>110</v>
      </c>
      <c r="C11" s="7" t="s">
        <v>4</v>
      </c>
      <c r="D11" s="1">
        <f>SUM(D12:D16)</f>
        <v>30054</v>
      </c>
      <c r="E11" s="1">
        <f>SUM(E12:E16)</f>
        <v>0</v>
      </c>
      <c r="F11" s="1">
        <f>SUM(F12:F16)</f>
        <v>30054</v>
      </c>
      <c r="G11" s="1">
        <f>SUM(G12:G16)</f>
        <v>31157.5</v>
      </c>
      <c r="H11" s="1">
        <f>SUM(H12:H16)</f>
        <v>31208.1</v>
      </c>
    </row>
    <row r="12" spans="2:8" ht="53.25" customHeight="1" x14ac:dyDescent="0.25">
      <c r="B12" s="17" t="s">
        <v>5</v>
      </c>
      <c r="C12" s="2" t="s">
        <v>6</v>
      </c>
      <c r="D12" s="8">
        <v>29747</v>
      </c>
      <c r="E12" s="8"/>
      <c r="F12" s="8">
        <f>D12+E12</f>
        <v>29747</v>
      </c>
      <c r="G12" s="8">
        <v>30850</v>
      </c>
      <c r="H12" s="8">
        <v>30900</v>
      </c>
    </row>
    <row r="13" spans="2:8" ht="85.5" customHeight="1" x14ac:dyDescent="0.25">
      <c r="B13" s="17" t="s">
        <v>7</v>
      </c>
      <c r="C13" s="2" t="s">
        <v>8</v>
      </c>
      <c r="D13" s="8">
        <v>100</v>
      </c>
      <c r="E13" s="8"/>
      <c r="F13" s="8">
        <f>D13+E13</f>
        <v>100</v>
      </c>
      <c r="G13" s="8">
        <v>100</v>
      </c>
      <c r="H13" s="8">
        <v>100</v>
      </c>
    </row>
    <row r="14" spans="2:8" ht="36" customHeight="1" x14ac:dyDescent="0.25">
      <c r="B14" s="17" t="s">
        <v>9</v>
      </c>
      <c r="C14" s="2" t="s">
        <v>10</v>
      </c>
      <c r="D14" s="8">
        <v>100</v>
      </c>
      <c r="E14" s="8"/>
      <c r="F14" s="8">
        <f>D14+E14</f>
        <v>100</v>
      </c>
      <c r="G14" s="8">
        <v>100</v>
      </c>
      <c r="H14" s="8">
        <v>100</v>
      </c>
    </row>
    <row r="15" spans="2:8" ht="61.5" customHeight="1" x14ac:dyDescent="0.25">
      <c r="B15" s="17" t="s">
        <v>139</v>
      </c>
      <c r="C15" s="2" t="s">
        <v>140</v>
      </c>
      <c r="D15" s="8">
        <v>57</v>
      </c>
      <c r="E15" s="8"/>
      <c r="F15" s="8">
        <f>D15+E15</f>
        <v>57</v>
      </c>
      <c r="G15" s="8">
        <v>57.5</v>
      </c>
      <c r="H15" s="8">
        <v>58.1</v>
      </c>
    </row>
    <row r="16" spans="2:8" ht="61.5" customHeight="1" x14ac:dyDescent="0.25">
      <c r="B16" s="17" t="s">
        <v>164</v>
      </c>
      <c r="C16" s="2" t="s">
        <v>165</v>
      </c>
      <c r="D16" s="8">
        <v>50</v>
      </c>
      <c r="E16" s="8"/>
      <c r="F16" s="8">
        <f>D16+E16</f>
        <v>50</v>
      </c>
      <c r="G16" s="8">
        <v>50</v>
      </c>
      <c r="H16" s="8">
        <v>50</v>
      </c>
    </row>
    <row r="17" spans="2:8" ht="27" customHeight="1" x14ac:dyDescent="0.25">
      <c r="B17" s="17" t="s">
        <v>111</v>
      </c>
      <c r="C17" s="17" t="s">
        <v>105</v>
      </c>
      <c r="D17" s="20">
        <f>D18</f>
        <v>14632.6</v>
      </c>
      <c r="E17" s="20">
        <f>E18</f>
        <v>0</v>
      </c>
      <c r="F17" s="20">
        <f>F18</f>
        <v>14632.6</v>
      </c>
      <c r="G17" s="20">
        <f>G18</f>
        <v>16927.7</v>
      </c>
      <c r="H17" s="20">
        <f>H18</f>
        <v>19720.2</v>
      </c>
    </row>
    <row r="18" spans="2:8" ht="24" customHeight="1" x14ac:dyDescent="0.25">
      <c r="B18" s="17" t="s">
        <v>112</v>
      </c>
      <c r="C18" s="2" t="s">
        <v>66</v>
      </c>
      <c r="D18" s="8">
        <f>SUM(D19:D22)</f>
        <v>14632.6</v>
      </c>
      <c r="E18" s="8">
        <f>SUM(E19:E22)</f>
        <v>0</v>
      </c>
      <c r="F18" s="8">
        <f>SUM(F19:F22)</f>
        <v>14632.6</v>
      </c>
      <c r="G18" s="8">
        <f>SUM(G19:G22)</f>
        <v>16927.7</v>
      </c>
      <c r="H18" s="8">
        <f>SUM(H19:H22)</f>
        <v>19720.2</v>
      </c>
    </row>
    <row r="19" spans="2:8" ht="49.5" customHeight="1" x14ac:dyDescent="0.25">
      <c r="B19" s="17" t="s">
        <v>155</v>
      </c>
      <c r="C19" s="2" t="s">
        <v>68</v>
      </c>
      <c r="D19" s="8">
        <v>7392</v>
      </c>
      <c r="E19" s="8"/>
      <c r="F19" s="8">
        <f>D19+E19</f>
        <v>7392</v>
      </c>
      <c r="G19" s="8">
        <v>9380</v>
      </c>
      <c r="H19" s="8">
        <v>9400</v>
      </c>
    </row>
    <row r="20" spans="2:8" ht="63" customHeight="1" x14ac:dyDescent="0.25">
      <c r="B20" s="17" t="s">
        <v>156</v>
      </c>
      <c r="C20" s="2" t="s">
        <v>69</v>
      </c>
      <c r="D20" s="8">
        <v>45</v>
      </c>
      <c r="E20" s="8"/>
      <c r="F20" s="8">
        <f>D20+E20</f>
        <v>45</v>
      </c>
      <c r="G20" s="8">
        <v>47.2</v>
      </c>
      <c r="H20" s="8">
        <v>65.5</v>
      </c>
    </row>
    <row r="21" spans="2:8" ht="50.25" customHeight="1" x14ac:dyDescent="0.25">
      <c r="B21" s="17" t="s">
        <v>157</v>
      </c>
      <c r="C21" s="2" t="s">
        <v>70</v>
      </c>
      <c r="D21" s="8">
        <v>8180.9</v>
      </c>
      <c r="E21" s="8"/>
      <c r="F21" s="8">
        <f>D21+E21</f>
        <v>8180.9</v>
      </c>
      <c r="G21" s="8">
        <v>8494.2999999999993</v>
      </c>
      <c r="H21" s="8">
        <v>11743.2</v>
      </c>
    </row>
    <row r="22" spans="2:8" ht="51.75" customHeight="1" x14ac:dyDescent="0.25">
      <c r="B22" s="17" t="s">
        <v>158</v>
      </c>
      <c r="C22" s="2" t="s">
        <v>90</v>
      </c>
      <c r="D22" s="8">
        <v>-985.3</v>
      </c>
      <c r="E22" s="8"/>
      <c r="F22" s="8">
        <f>D22+E22</f>
        <v>-985.3</v>
      </c>
      <c r="G22" s="8">
        <v>-993.8</v>
      </c>
      <c r="H22" s="8">
        <v>-1488.5</v>
      </c>
    </row>
    <row r="23" spans="2:8" x14ac:dyDescent="0.25">
      <c r="B23" s="17" t="s">
        <v>113</v>
      </c>
      <c r="C23" s="17" t="s">
        <v>11</v>
      </c>
      <c r="D23" s="20">
        <f>D24</f>
        <v>40</v>
      </c>
      <c r="E23" s="20">
        <f>E24</f>
        <v>0</v>
      </c>
      <c r="F23" s="20">
        <f>F24</f>
        <v>40</v>
      </c>
      <c r="G23" s="20">
        <f>G24</f>
        <v>40</v>
      </c>
      <c r="H23" s="20">
        <f>H24</f>
        <v>40</v>
      </c>
    </row>
    <row r="24" spans="2:8" x14ac:dyDescent="0.25">
      <c r="B24" s="21" t="s">
        <v>12</v>
      </c>
      <c r="C24" s="2" t="s">
        <v>13</v>
      </c>
      <c r="D24" s="8">
        <v>40</v>
      </c>
      <c r="E24" s="8"/>
      <c r="F24" s="8">
        <f>D24+E24</f>
        <v>40</v>
      </c>
      <c r="G24" s="8">
        <v>40</v>
      </c>
      <c r="H24" s="8">
        <v>40</v>
      </c>
    </row>
    <row r="25" spans="2:8" x14ac:dyDescent="0.25">
      <c r="B25" s="17" t="s">
        <v>114</v>
      </c>
      <c r="C25" s="17" t="s">
        <v>14</v>
      </c>
      <c r="D25" s="18">
        <f>D26+D28+D31</f>
        <v>6116</v>
      </c>
      <c r="E25" s="18">
        <f>E26+E28+E31</f>
        <v>0</v>
      </c>
      <c r="F25" s="18">
        <f>F26+F28+F31</f>
        <v>6116</v>
      </c>
      <c r="G25" s="18">
        <f>G26+G28+G31</f>
        <v>6116</v>
      </c>
      <c r="H25" s="18">
        <f>H26+H28+H31</f>
        <v>6116</v>
      </c>
    </row>
    <row r="26" spans="2:8" x14ac:dyDescent="0.25">
      <c r="B26" s="17" t="s">
        <v>116</v>
      </c>
      <c r="C26" s="2" t="s">
        <v>96</v>
      </c>
      <c r="D26" s="1">
        <f>D27</f>
        <v>3591</v>
      </c>
      <c r="E26" s="1">
        <f>E27</f>
        <v>0</v>
      </c>
      <c r="F26" s="1">
        <f>F27</f>
        <v>3591</v>
      </c>
      <c r="G26" s="1">
        <f>G27</f>
        <v>3591</v>
      </c>
      <c r="H26" s="1">
        <f>H27</f>
        <v>3591</v>
      </c>
    </row>
    <row r="27" spans="2:8" ht="38.25" x14ac:dyDescent="0.25">
      <c r="B27" s="17" t="s">
        <v>32</v>
      </c>
      <c r="C27" s="2" t="s">
        <v>115</v>
      </c>
      <c r="D27" s="8">
        <v>3591</v>
      </c>
      <c r="E27" s="8"/>
      <c r="F27" s="8">
        <f>D27+E27</f>
        <v>3591</v>
      </c>
      <c r="G27" s="8">
        <v>3591</v>
      </c>
      <c r="H27" s="8">
        <v>3591</v>
      </c>
    </row>
    <row r="28" spans="2:8" x14ac:dyDescent="0.25">
      <c r="B28" s="17" t="s">
        <v>117</v>
      </c>
      <c r="C28" s="2" t="s">
        <v>91</v>
      </c>
      <c r="D28" s="1">
        <f>D29+D30</f>
        <v>325</v>
      </c>
      <c r="E28" s="1">
        <f>E29+E30</f>
        <v>0</v>
      </c>
      <c r="F28" s="1">
        <f>F29+F30</f>
        <v>325</v>
      </c>
      <c r="G28" s="1">
        <f>G29+G30</f>
        <v>325</v>
      </c>
      <c r="H28" s="1">
        <f>H29+H30</f>
        <v>325</v>
      </c>
    </row>
    <row r="29" spans="2:8" x14ac:dyDescent="0.25">
      <c r="B29" s="17" t="s">
        <v>94</v>
      </c>
      <c r="C29" s="2" t="s">
        <v>92</v>
      </c>
      <c r="D29" s="1">
        <v>55</v>
      </c>
      <c r="E29" s="1"/>
      <c r="F29" s="8">
        <f>D29+E29</f>
        <v>55</v>
      </c>
      <c r="G29" s="1">
        <v>55</v>
      </c>
      <c r="H29" s="1">
        <v>55</v>
      </c>
    </row>
    <row r="30" spans="2:8" x14ac:dyDescent="0.25">
      <c r="B30" s="17" t="s">
        <v>95</v>
      </c>
      <c r="C30" s="2" t="s">
        <v>93</v>
      </c>
      <c r="D30" s="1">
        <v>270</v>
      </c>
      <c r="E30" s="1"/>
      <c r="F30" s="8">
        <f>D30+E30</f>
        <v>270</v>
      </c>
      <c r="G30" s="1">
        <v>270</v>
      </c>
      <c r="H30" s="1">
        <v>270</v>
      </c>
    </row>
    <row r="31" spans="2:8" x14ac:dyDescent="0.25">
      <c r="B31" s="17" t="s">
        <v>118</v>
      </c>
      <c r="C31" s="2" t="s">
        <v>15</v>
      </c>
      <c r="D31" s="8">
        <f>SUM(D32:D33)</f>
        <v>2200</v>
      </c>
      <c r="E31" s="8">
        <f>SUM(E32:E33)</f>
        <v>0</v>
      </c>
      <c r="F31" s="8">
        <f>SUM(F32:F33)</f>
        <v>2200</v>
      </c>
      <c r="G31" s="8">
        <f>SUM(G32:G33)</f>
        <v>2200</v>
      </c>
      <c r="H31" s="8">
        <f>SUM(H32:H33)</f>
        <v>2200</v>
      </c>
    </row>
    <row r="32" spans="2:8" ht="26.25" customHeight="1" x14ac:dyDescent="0.25">
      <c r="B32" s="17" t="s">
        <v>33</v>
      </c>
      <c r="C32" s="2" t="s">
        <v>34</v>
      </c>
      <c r="D32" s="8">
        <v>2000</v>
      </c>
      <c r="E32" s="8"/>
      <c r="F32" s="8">
        <f>D32+E32</f>
        <v>2000</v>
      </c>
      <c r="G32" s="8">
        <v>2000</v>
      </c>
      <c r="H32" s="8">
        <v>2000</v>
      </c>
    </row>
    <row r="33" spans="2:8" ht="24" customHeight="1" x14ac:dyDescent="0.25">
      <c r="B33" s="17" t="s">
        <v>35</v>
      </c>
      <c r="C33" s="2" t="s">
        <v>36</v>
      </c>
      <c r="D33" s="8">
        <v>200</v>
      </c>
      <c r="E33" s="8"/>
      <c r="F33" s="8">
        <f>D33+E33</f>
        <v>200</v>
      </c>
      <c r="G33" s="8">
        <v>200</v>
      </c>
      <c r="H33" s="8">
        <v>200</v>
      </c>
    </row>
    <row r="34" spans="2:8" x14ac:dyDescent="0.25">
      <c r="B34" s="17" t="s">
        <v>119</v>
      </c>
      <c r="C34" s="17" t="s">
        <v>16</v>
      </c>
      <c r="D34" s="18">
        <f>D35</f>
        <v>10</v>
      </c>
      <c r="E34" s="18">
        <f>E35</f>
        <v>0</v>
      </c>
      <c r="F34" s="18">
        <f>F35</f>
        <v>10</v>
      </c>
      <c r="G34" s="18">
        <f>G35</f>
        <v>10</v>
      </c>
      <c r="H34" s="18">
        <f>H35</f>
        <v>10</v>
      </c>
    </row>
    <row r="35" spans="2:8" ht="54" customHeight="1" x14ac:dyDescent="0.25">
      <c r="B35" s="17" t="s">
        <v>17</v>
      </c>
      <c r="C35" s="2" t="s">
        <v>18</v>
      </c>
      <c r="D35" s="1">
        <v>10</v>
      </c>
      <c r="E35" s="1"/>
      <c r="F35" s="8">
        <f>D35+E35</f>
        <v>10</v>
      </c>
      <c r="G35" s="1">
        <v>10</v>
      </c>
      <c r="H35" s="1">
        <v>10</v>
      </c>
    </row>
    <row r="36" spans="2:8" ht="25.5" x14ac:dyDescent="0.25">
      <c r="B36" s="17" t="s">
        <v>126</v>
      </c>
      <c r="C36" s="17" t="s">
        <v>30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</row>
    <row r="37" spans="2:8" ht="27.75" customHeight="1" x14ac:dyDescent="0.25">
      <c r="B37" s="17" t="s">
        <v>120</v>
      </c>
      <c r="C37" s="17" t="s">
        <v>19</v>
      </c>
      <c r="D37" s="18">
        <f>SUM(D38:D42)</f>
        <v>6117</v>
      </c>
      <c r="E37" s="18">
        <f>SUM(E38:E42)</f>
        <v>0</v>
      </c>
      <c r="F37" s="18">
        <f>SUM(F38:F42)</f>
        <v>6117</v>
      </c>
      <c r="G37" s="18">
        <f>SUM(G38:G42)</f>
        <v>6117</v>
      </c>
      <c r="H37" s="18">
        <f>SUM(H38:H42)</f>
        <v>6117</v>
      </c>
    </row>
    <row r="38" spans="2:8" ht="62.25" customHeight="1" x14ac:dyDescent="0.25">
      <c r="B38" s="17" t="s">
        <v>67</v>
      </c>
      <c r="C38" s="2" t="s">
        <v>37</v>
      </c>
      <c r="D38" s="1">
        <v>1247</v>
      </c>
      <c r="E38" s="1"/>
      <c r="F38" s="1">
        <f>D38+E38</f>
        <v>1247</v>
      </c>
      <c r="G38" s="1">
        <v>1247</v>
      </c>
      <c r="H38" s="1">
        <v>1247</v>
      </c>
    </row>
    <row r="39" spans="2:8" ht="49.5" customHeight="1" x14ac:dyDescent="0.25">
      <c r="B39" s="17" t="s">
        <v>97</v>
      </c>
      <c r="C39" s="2" t="s">
        <v>98</v>
      </c>
      <c r="D39" s="1">
        <v>0</v>
      </c>
      <c r="E39" s="1"/>
      <c r="F39" s="1">
        <f>D39+E39</f>
        <v>0</v>
      </c>
      <c r="G39" s="1">
        <v>0</v>
      </c>
      <c r="H39" s="1">
        <v>0</v>
      </c>
    </row>
    <row r="40" spans="2:8" ht="51" customHeight="1" x14ac:dyDescent="0.25">
      <c r="B40" s="17" t="s">
        <v>38</v>
      </c>
      <c r="C40" s="2" t="s">
        <v>39</v>
      </c>
      <c r="D40" s="1">
        <v>2605</v>
      </c>
      <c r="E40" s="1"/>
      <c r="F40" s="1">
        <f>D40+E40</f>
        <v>2605</v>
      </c>
      <c r="G40" s="1">
        <v>2605</v>
      </c>
      <c r="H40" s="1">
        <v>2605</v>
      </c>
    </row>
    <row r="41" spans="2:8" ht="69.599999999999994" customHeight="1" x14ac:dyDescent="0.25">
      <c r="B41" s="17" t="s">
        <v>141</v>
      </c>
      <c r="C41" s="2" t="s">
        <v>142</v>
      </c>
      <c r="D41" s="1">
        <v>0</v>
      </c>
      <c r="E41" s="1"/>
      <c r="F41" s="1">
        <f>D41+E41</f>
        <v>0</v>
      </c>
      <c r="G41" s="1">
        <v>0</v>
      </c>
      <c r="H41" s="1">
        <v>0</v>
      </c>
    </row>
    <row r="42" spans="2:8" ht="63" customHeight="1" x14ac:dyDescent="0.25">
      <c r="B42" s="17" t="s">
        <v>40</v>
      </c>
      <c r="C42" s="2" t="s">
        <v>41</v>
      </c>
      <c r="D42" s="1">
        <v>2265</v>
      </c>
      <c r="E42" s="1"/>
      <c r="F42" s="1">
        <f>D42+E42</f>
        <v>2265</v>
      </c>
      <c r="G42" s="1">
        <v>2265</v>
      </c>
      <c r="H42" s="1">
        <v>2265</v>
      </c>
    </row>
    <row r="43" spans="2:8" ht="25.5" x14ac:dyDescent="0.25">
      <c r="B43" s="17" t="s">
        <v>121</v>
      </c>
      <c r="C43" s="17" t="s">
        <v>20</v>
      </c>
      <c r="D43" s="18">
        <f>SUM(D44:D45)</f>
        <v>7151</v>
      </c>
      <c r="E43" s="18">
        <f>SUM(E44:E45)</f>
        <v>0</v>
      </c>
      <c r="F43" s="18">
        <f>SUM(F44:F45)</f>
        <v>7151</v>
      </c>
      <c r="G43" s="18">
        <f>SUM(G44:G45)</f>
        <v>8151</v>
      </c>
      <c r="H43" s="18">
        <f>SUM(H44:H45)</f>
        <v>8151</v>
      </c>
    </row>
    <row r="44" spans="2:8" ht="25.5" x14ac:dyDescent="0.25">
      <c r="B44" s="17" t="s">
        <v>42</v>
      </c>
      <c r="C44" s="2" t="s">
        <v>43</v>
      </c>
      <c r="D44" s="1">
        <v>100</v>
      </c>
      <c r="E44" s="1"/>
      <c r="F44" s="1">
        <f>D44+E44</f>
        <v>100</v>
      </c>
      <c r="G44" s="1">
        <v>100</v>
      </c>
      <c r="H44" s="1">
        <v>100</v>
      </c>
    </row>
    <row r="45" spans="2:8" ht="14.25" customHeight="1" x14ac:dyDescent="0.25">
      <c r="B45" s="17" t="s">
        <v>44</v>
      </c>
      <c r="C45" s="2" t="s">
        <v>45</v>
      </c>
      <c r="D45" s="1">
        <v>7051</v>
      </c>
      <c r="E45" s="1"/>
      <c r="F45" s="1">
        <f>D45+E45</f>
        <v>7051</v>
      </c>
      <c r="G45" s="1">
        <v>8051</v>
      </c>
      <c r="H45" s="1">
        <v>8051</v>
      </c>
    </row>
    <row r="46" spans="2:8" ht="25.5" x14ac:dyDescent="0.25">
      <c r="B46" s="17" t="s">
        <v>122</v>
      </c>
      <c r="C46" s="17" t="s">
        <v>21</v>
      </c>
      <c r="D46" s="18">
        <f>SUM(D47:D49)</f>
        <v>1076</v>
      </c>
      <c r="E46" s="18">
        <f>SUM(E47:E49)</f>
        <v>0</v>
      </c>
      <c r="F46" s="18">
        <f>SUM(F47:F49)</f>
        <v>1076</v>
      </c>
      <c r="G46" s="18">
        <f>SUM(G47:G49)</f>
        <v>1076</v>
      </c>
      <c r="H46" s="18">
        <f>SUM(H47:H49)</f>
        <v>449</v>
      </c>
    </row>
    <row r="47" spans="2:8" ht="66" customHeight="1" x14ac:dyDescent="0.25">
      <c r="B47" s="17" t="s">
        <v>49</v>
      </c>
      <c r="C47" s="2" t="s">
        <v>50</v>
      </c>
      <c r="D47" s="1">
        <v>909</v>
      </c>
      <c r="E47" s="1"/>
      <c r="F47" s="1">
        <f>D47+E47</f>
        <v>909</v>
      </c>
      <c r="G47" s="1">
        <v>909</v>
      </c>
      <c r="H47" s="1">
        <v>379</v>
      </c>
    </row>
    <row r="48" spans="2:8" ht="38.25" x14ac:dyDescent="0.25">
      <c r="B48" s="17" t="s">
        <v>71</v>
      </c>
      <c r="C48" s="2" t="s">
        <v>46</v>
      </c>
      <c r="D48" s="1">
        <v>0</v>
      </c>
      <c r="E48" s="1"/>
      <c r="F48" s="1">
        <f>D48+E48</f>
        <v>0</v>
      </c>
      <c r="G48" s="1">
        <v>0</v>
      </c>
      <c r="H48" s="1">
        <v>0</v>
      </c>
    </row>
    <row r="49" spans="2:8" ht="38.25" x14ac:dyDescent="0.25">
      <c r="B49" s="17" t="s">
        <v>47</v>
      </c>
      <c r="C49" s="2" t="s">
        <v>48</v>
      </c>
      <c r="D49" s="1">
        <v>167</v>
      </c>
      <c r="E49" s="1"/>
      <c r="F49" s="1">
        <f>D49+E49</f>
        <v>167</v>
      </c>
      <c r="G49" s="1">
        <v>167</v>
      </c>
      <c r="H49" s="1">
        <v>70</v>
      </c>
    </row>
    <row r="50" spans="2:8" x14ac:dyDescent="0.25">
      <c r="B50" s="22" t="s">
        <v>106</v>
      </c>
      <c r="C50" s="22" t="s">
        <v>137</v>
      </c>
      <c r="D50" s="18">
        <f>SUM(D51:D56)</f>
        <v>26</v>
      </c>
      <c r="E50" s="18">
        <f>SUM(E51:E56)</f>
        <v>0</v>
      </c>
      <c r="F50" s="18">
        <f>SUM(F51:F56)</f>
        <v>26</v>
      </c>
      <c r="G50" s="18">
        <f>SUM(G51:G56)</f>
        <v>26</v>
      </c>
      <c r="H50" s="18">
        <f>SUM(H51:H56)</f>
        <v>26</v>
      </c>
    </row>
    <row r="51" spans="2:8" ht="76.5" x14ac:dyDescent="0.25">
      <c r="B51" s="27" t="s">
        <v>161</v>
      </c>
      <c r="C51" s="13" t="s">
        <v>107</v>
      </c>
      <c r="D51" s="10">
        <v>25</v>
      </c>
      <c r="E51" s="10"/>
      <c r="F51" s="10">
        <f t="shared" ref="F51:F56" si="0">D51+E51</f>
        <v>25</v>
      </c>
      <c r="G51" s="10">
        <v>25</v>
      </c>
      <c r="H51" s="10">
        <v>25</v>
      </c>
    </row>
    <row r="52" spans="2:8" ht="51" x14ac:dyDescent="0.25">
      <c r="B52" s="23" t="s">
        <v>143</v>
      </c>
      <c r="C52" s="11" t="s">
        <v>144</v>
      </c>
      <c r="D52" s="10">
        <v>1</v>
      </c>
      <c r="E52" s="10"/>
      <c r="F52" s="10">
        <f t="shared" si="0"/>
        <v>1</v>
      </c>
      <c r="G52" s="10">
        <v>1</v>
      </c>
      <c r="H52" s="10">
        <v>1</v>
      </c>
    </row>
    <row r="53" spans="2:8" ht="25.5" x14ac:dyDescent="0.25">
      <c r="B53" s="17" t="s">
        <v>159</v>
      </c>
      <c r="C53" s="12" t="s">
        <v>51</v>
      </c>
      <c r="D53" s="1">
        <v>0</v>
      </c>
      <c r="E53" s="1"/>
      <c r="F53" s="10">
        <f t="shared" si="0"/>
        <v>0</v>
      </c>
      <c r="G53" s="1">
        <v>0</v>
      </c>
      <c r="H53" s="1">
        <v>0</v>
      </c>
    </row>
    <row r="54" spans="2:8" ht="51" x14ac:dyDescent="0.25">
      <c r="B54" s="17" t="s">
        <v>160</v>
      </c>
      <c r="C54" s="2" t="s">
        <v>53</v>
      </c>
      <c r="D54" s="1">
        <v>0</v>
      </c>
      <c r="E54" s="1"/>
      <c r="F54" s="10">
        <f t="shared" si="0"/>
        <v>0</v>
      </c>
      <c r="G54" s="1">
        <v>0</v>
      </c>
      <c r="H54" s="1">
        <v>0</v>
      </c>
    </row>
    <row r="55" spans="2:8" ht="38.25" x14ac:dyDescent="0.25">
      <c r="B55" s="24" t="s">
        <v>74</v>
      </c>
      <c r="C55" s="11" t="s">
        <v>52</v>
      </c>
      <c r="D55" s="10">
        <v>0</v>
      </c>
      <c r="E55" s="10"/>
      <c r="F55" s="10">
        <f t="shared" si="0"/>
        <v>0</v>
      </c>
      <c r="G55" s="10">
        <v>0</v>
      </c>
      <c r="H55" s="10">
        <v>0</v>
      </c>
    </row>
    <row r="56" spans="2:8" ht="25.5" x14ac:dyDescent="0.25">
      <c r="B56" s="17" t="s">
        <v>54</v>
      </c>
      <c r="C56" s="2" t="s">
        <v>55</v>
      </c>
      <c r="D56" s="1">
        <v>0</v>
      </c>
      <c r="E56" s="1"/>
      <c r="F56" s="10">
        <f t="shared" si="0"/>
        <v>0</v>
      </c>
      <c r="G56" s="1">
        <v>0</v>
      </c>
      <c r="H56" s="1">
        <v>0</v>
      </c>
    </row>
    <row r="57" spans="2:8" x14ac:dyDescent="0.25">
      <c r="B57" s="17" t="s">
        <v>127</v>
      </c>
      <c r="C57" s="17" t="s">
        <v>22</v>
      </c>
      <c r="D57" s="18">
        <f t="shared" ref="D57:F57" si="1">SUM(D58:D59)</f>
        <v>16</v>
      </c>
      <c r="E57" s="18">
        <f t="shared" si="1"/>
        <v>0</v>
      </c>
      <c r="F57" s="18">
        <f t="shared" si="1"/>
        <v>16</v>
      </c>
      <c r="G57" s="18">
        <f t="shared" ref="G57" si="2">SUM(G58:G59)</f>
        <v>2</v>
      </c>
      <c r="H57" s="18">
        <f t="shared" ref="H57" si="3">SUM(H58:H59)</f>
        <v>0</v>
      </c>
    </row>
    <row r="58" spans="2:8" ht="25.5" x14ac:dyDescent="0.25">
      <c r="B58" s="17" t="s">
        <v>166</v>
      </c>
      <c r="C58" s="2" t="s">
        <v>167</v>
      </c>
      <c r="D58" s="1">
        <v>0</v>
      </c>
      <c r="E58" s="1"/>
      <c r="F58" s="10">
        <f>D58+E58</f>
        <v>0</v>
      </c>
      <c r="G58" s="1">
        <v>0</v>
      </c>
      <c r="H58" s="1">
        <v>0</v>
      </c>
    </row>
    <row r="59" spans="2:8" x14ac:dyDescent="0.25">
      <c r="B59" s="17" t="s">
        <v>56</v>
      </c>
      <c r="C59" s="2" t="s">
        <v>57</v>
      </c>
      <c r="D59" s="1">
        <v>16</v>
      </c>
      <c r="E59" s="1"/>
      <c r="F59" s="10">
        <f>D59+E59</f>
        <v>16</v>
      </c>
      <c r="G59" s="1">
        <v>2</v>
      </c>
      <c r="H59" s="1">
        <v>0</v>
      </c>
    </row>
    <row r="60" spans="2:8" x14ac:dyDescent="0.25">
      <c r="B60" s="17" t="s">
        <v>123</v>
      </c>
      <c r="C60" s="17" t="s">
        <v>58</v>
      </c>
      <c r="D60" s="18">
        <f>D61+D80+D82+D84+D86</f>
        <v>276705</v>
      </c>
      <c r="E60" s="18">
        <f>E61+E80+E82+E84+E86</f>
        <v>0</v>
      </c>
      <c r="F60" s="18">
        <f>F61+F80+F82+F84+F86</f>
        <v>276705</v>
      </c>
      <c r="G60" s="18">
        <f>G61+G80+G82+G84+G86</f>
        <v>350993.1</v>
      </c>
      <c r="H60" s="18">
        <f>H61+H80+H82+H84+H86</f>
        <v>181716.1</v>
      </c>
    </row>
    <row r="61" spans="2:8" ht="25.5" customHeight="1" x14ac:dyDescent="0.25">
      <c r="B61" s="17" t="s">
        <v>124</v>
      </c>
      <c r="C61" s="17" t="s">
        <v>59</v>
      </c>
      <c r="D61" s="18">
        <f>D62+D67+D73+D77</f>
        <v>276705</v>
      </c>
      <c r="E61" s="18">
        <f>E62+E67+E73+E77</f>
        <v>0</v>
      </c>
      <c r="F61" s="18">
        <f>F62+F67+F73+F77</f>
        <v>276705</v>
      </c>
      <c r="G61" s="18">
        <f>G62+G67+G73+G77</f>
        <v>350993.1</v>
      </c>
      <c r="H61" s="18">
        <f>H62+H67+H73+H77</f>
        <v>181716.1</v>
      </c>
    </row>
    <row r="62" spans="2:8" ht="25.5" x14ac:dyDescent="0.25">
      <c r="B62" s="17" t="s">
        <v>125</v>
      </c>
      <c r="C62" s="2" t="s">
        <v>134</v>
      </c>
      <c r="D62" s="1">
        <f>D63</f>
        <v>88799.6</v>
      </c>
      <c r="E62" s="1">
        <f>E63</f>
        <v>0</v>
      </c>
      <c r="F62" s="1">
        <f>F63</f>
        <v>88799.6</v>
      </c>
      <c r="G62" s="1">
        <f>G63</f>
        <v>88905.8</v>
      </c>
      <c r="H62" s="1">
        <f>H63</f>
        <v>89207.7</v>
      </c>
    </row>
    <row r="63" spans="2:8" ht="25.5" x14ac:dyDescent="0.25">
      <c r="B63" s="17" t="s">
        <v>76</v>
      </c>
      <c r="C63" s="2" t="s">
        <v>103</v>
      </c>
      <c r="D63" s="1">
        <v>88799.6</v>
      </c>
      <c r="E63" s="1"/>
      <c r="F63" s="1">
        <f>D63+E63</f>
        <v>88799.6</v>
      </c>
      <c r="G63" s="1">
        <v>88905.8</v>
      </c>
      <c r="H63" s="1">
        <v>89207.7</v>
      </c>
    </row>
    <row r="64" spans="2:8" ht="25.5" x14ac:dyDescent="0.25">
      <c r="B64" s="17" t="s">
        <v>77</v>
      </c>
      <c r="C64" s="2" t="s">
        <v>23</v>
      </c>
      <c r="D64" s="1">
        <v>0</v>
      </c>
      <c r="E64" s="1"/>
      <c r="F64" s="1">
        <f>D64+E64</f>
        <v>0</v>
      </c>
      <c r="G64" s="1">
        <v>0</v>
      </c>
      <c r="H64" s="1">
        <v>0</v>
      </c>
    </row>
    <row r="65" spans="2:8" ht="25.5" x14ac:dyDescent="0.25">
      <c r="B65" s="17" t="s">
        <v>78</v>
      </c>
      <c r="C65" s="2" t="s">
        <v>24</v>
      </c>
      <c r="D65" s="1">
        <v>0</v>
      </c>
      <c r="E65" s="1"/>
      <c r="F65" s="1">
        <f>D65+E65</f>
        <v>0</v>
      </c>
      <c r="G65" s="1">
        <v>0</v>
      </c>
      <c r="H65" s="1">
        <v>0</v>
      </c>
    </row>
    <row r="66" spans="2:8" x14ac:dyDescent="0.25">
      <c r="B66" s="25" t="s">
        <v>135</v>
      </c>
      <c r="C66" s="2" t="s">
        <v>136</v>
      </c>
      <c r="D66" s="1">
        <v>0</v>
      </c>
      <c r="E66" s="1"/>
      <c r="F66" s="1">
        <f>D66+E66</f>
        <v>0</v>
      </c>
      <c r="G66" s="1">
        <v>0</v>
      </c>
      <c r="H66" s="1">
        <v>0</v>
      </c>
    </row>
    <row r="67" spans="2:8" ht="25.5" x14ac:dyDescent="0.25">
      <c r="B67" s="17" t="s">
        <v>128</v>
      </c>
      <c r="C67" s="2" t="s">
        <v>25</v>
      </c>
      <c r="D67" s="1">
        <f>SUM(D68:D72)</f>
        <v>0</v>
      </c>
      <c r="E67" s="1">
        <f>SUM(E68:E72)</f>
        <v>0</v>
      </c>
      <c r="F67" s="1">
        <f>SUM(F68:F72)</f>
        <v>0</v>
      </c>
      <c r="G67" s="1">
        <f>SUM(G68:G72)</f>
        <v>0</v>
      </c>
      <c r="H67" s="1">
        <f>SUM(H68:H72)</f>
        <v>0</v>
      </c>
    </row>
    <row r="68" spans="2:8" ht="51" x14ac:dyDescent="0.25">
      <c r="B68" s="17" t="s">
        <v>145</v>
      </c>
      <c r="C68" s="2" t="s">
        <v>146</v>
      </c>
      <c r="D68" s="1">
        <v>0</v>
      </c>
      <c r="E68" s="1"/>
      <c r="F68" s="1">
        <f>D68+E68</f>
        <v>0</v>
      </c>
      <c r="G68" s="1">
        <v>0</v>
      </c>
      <c r="H68" s="1">
        <v>0</v>
      </c>
    </row>
    <row r="69" spans="2:8" ht="25.5" x14ac:dyDescent="0.25">
      <c r="B69" s="17" t="s">
        <v>79</v>
      </c>
      <c r="C69" s="2" t="s">
        <v>26</v>
      </c>
      <c r="D69" s="1">
        <v>0</v>
      </c>
      <c r="E69" s="1"/>
      <c r="F69" s="1">
        <f>D69+E69</f>
        <v>0</v>
      </c>
      <c r="G69" s="1">
        <v>0</v>
      </c>
      <c r="H69" s="1">
        <v>0</v>
      </c>
    </row>
    <row r="70" spans="2:8" ht="38.25" x14ac:dyDescent="0.25">
      <c r="B70" s="17" t="s">
        <v>80</v>
      </c>
      <c r="C70" s="2" t="s">
        <v>27</v>
      </c>
      <c r="D70" s="1">
        <v>0</v>
      </c>
      <c r="E70" s="1"/>
      <c r="F70" s="1">
        <f>D70+E70</f>
        <v>0</v>
      </c>
      <c r="G70" s="1">
        <v>0</v>
      </c>
      <c r="H70" s="1">
        <v>0</v>
      </c>
    </row>
    <row r="71" spans="2:8" ht="25.5" x14ac:dyDescent="0.25">
      <c r="B71" s="17" t="s">
        <v>100</v>
      </c>
      <c r="C71" s="2" t="s">
        <v>102</v>
      </c>
      <c r="D71" s="1">
        <v>0</v>
      </c>
      <c r="E71" s="1"/>
      <c r="F71" s="1">
        <f>D71+E71</f>
        <v>0</v>
      </c>
      <c r="G71" s="1">
        <v>0</v>
      </c>
      <c r="H71" s="1">
        <v>0</v>
      </c>
    </row>
    <row r="72" spans="2:8" x14ac:dyDescent="0.25">
      <c r="B72" s="17" t="s">
        <v>101</v>
      </c>
      <c r="C72" s="2" t="s">
        <v>60</v>
      </c>
      <c r="D72" s="1">
        <v>0</v>
      </c>
      <c r="E72" s="1"/>
      <c r="F72" s="1">
        <f>D72+E72</f>
        <v>0</v>
      </c>
      <c r="G72" s="1">
        <v>0</v>
      </c>
      <c r="H72" s="1">
        <v>0</v>
      </c>
    </row>
    <row r="73" spans="2:8" ht="26.25" customHeight="1" x14ac:dyDescent="0.25">
      <c r="B73" s="17" t="s">
        <v>129</v>
      </c>
      <c r="C73" s="2" t="s">
        <v>104</v>
      </c>
      <c r="D73" s="28">
        <f>SUM(D74:D76)</f>
        <v>0</v>
      </c>
      <c r="E73" s="1">
        <f>SUM(E74:E76)</f>
        <v>0</v>
      </c>
      <c r="F73" s="1">
        <f>SUM(F74:F76)</f>
        <v>0</v>
      </c>
      <c r="G73" s="1">
        <f>SUM(G74:G76)</f>
        <v>2229</v>
      </c>
      <c r="H73" s="1">
        <f>SUM(H74:H76)</f>
        <v>2307.1</v>
      </c>
    </row>
    <row r="74" spans="2:8" ht="25.5" x14ac:dyDescent="0.25">
      <c r="B74" s="17" t="s">
        <v>88</v>
      </c>
      <c r="C74" s="2" t="s">
        <v>89</v>
      </c>
      <c r="D74" s="28">
        <v>0</v>
      </c>
      <c r="E74" s="1"/>
      <c r="F74" s="1">
        <f>D74+E74</f>
        <v>0</v>
      </c>
      <c r="G74" s="1">
        <v>0</v>
      </c>
      <c r="H74" s="1">
        <v>0</v>
      </c>
    </row>
    <row r="75" spans="2:8" ht="39" customHeight="1" x14ac:dyDescent="0.25">
      <c r="B75" s="17" t="s">
        <v>81</v>
      </c>
      <c r="C75" s="2" t="s">
        <v>138</v>
      </c>
      <c r="D75" s="28">
        <f>1757.6*0</f>
        <v>0</v>
      </c>
      <c r="E75" s="1"/>
      <c r="F75" s="1">
        <f>D75+E75</f>
        <v>0</v>
      </c>
      <c r="G75" s="30">
        <f>2050.4*0+2114</f>
        <v>2114</v>
      </c>
      <c r="H75" s="30">
        <f>2128.4*0+2192.1</f>
        <v>2192.1</v>
      </c>
    </row>
    <row r="76" spans="2:8" ht="25.5" customHeight="1" x14ac:dyDescent="0.25">
      <c r="B76" s="17" t="s">
        <v>82</v>
      </c>
      <c r="C76" s="2" t="s">
        <v>61</v>
      </c>
      <c r="D76" s="28">
        <f>158*0</f>
        <v>0</v>
      </c>
      <c r="E76" s="1"/>
      <c r="F76" s="1">
        <f>D76+E76</f>
        <v>0</v>
      </c>
      <c r="G76" s="1">
        <v>115</v>
      </c>
      <c r="H76" s="1">
        <v>115</v>
      </c>
    </row>
    <row r="77" spans="2:8" ht="14.25" customHeight="1" x14ac:dyDescent="0.25">
      <c r="B77" s="17" t="s">
        <v>130</v>
      </c>
      <c r="C77" s="2" t="s">
        <v>62</v>
      </c>
      <c r="D77" s="1">
        <f>SUM(D78:D79)</f>
        <v>187905.4</v>
      </c>
      <c r="E77" s="1">
        <f>SUM(E78:E79)</f>
        <v>0</v>
      </c>
      <c r="F77" s="1">
        <f>SUM(F78:F79)</f>
        <v>187905.4</v>
      </c>
      <c r="G77" s="1">
        <f>SUM(G78:G79)</f>
        <v>259858.3</v>
      </c>
      <c r="H77" s="1">
        <f>SUM(H78:H79)</f>
        <v>90201.3</v>
      </c>
    </row>
    <row r="78" spans="2:8" ht="39.75" customHeight="1" x14ac:dyDescent="0.25">
      <c r="B78" s="17" t="s">
        <v>83</v>
      </c>
      <c r="C78" s="2" t="s">
        <v>63</v>
      </c>
      <c r="D78" s="1">
        <v>0</v>
      </c>
      <c r="E78" s="1"/>
      <c r="F78" s="1">
        <f>D78+E78</f>
        <v>0</v>
      </c>
      <c r="G78" s="1">
        <v>0</v>
      </c>
      <c r="H78" s="1">
        <v>0</v>
      </c>
    </row>
    <row r="79" spans="2:8" ht="25.5" x14ac:dyDescent="0.25">
      <c r="B79" s="17" t="s">
        <v>99</v>
      </c>
      <c r="C79" s="2" t="s">
        <v>64</v>
      </c>
      <c r="D79" s="1">
        <v>187905.4</v>
      </c>
      <c r="E79" s="1"/>
      <c r="F79" s="1">
        <f>D79+E79</f>
        <v>187905.4</v>
      </c>
      <c r="G79" s="30">
        <f>240244.4*0+259858.3</f>
        <v>259858.3</v>
      </c>
      <c r="H79" s="30">
        <f>61988*0+90201.3</f>
        <v>90201.3</v>
      </c>
    </row>
    <row r="80" spans="2:8" ht="25.5" x14ac:dyDescent="0.25">
      <c r="B80" s="17" t="s">
        <v>147</v>
      </c>
      <c r="C80" s="2" t="s">
        <v>148</v>
      </c>
      <c r="D80" s="1">
        <f>SUM(D81)</f>
        <v>0</v>
      </c>
      <c r="E80" s="1">
        <f>SUM(E81)</f>
        <v>0</v>
      </c>
      <c r="F80" s="1">
        <f>SUM(F81)</f>
        <v>0</v>
      </c>
      <c r="G80" s="1">
        <f>SUM(G81)</f>
        <v>0</v>
      </c>
      <c r="H80" s="1">
        <f>SUM(H81)</f>
        <v>0</v>
      </c>
    </row>
    <row r="81" spans="2:8" ht="25.5" x14ac:dyDescent="0.25">
      <c r="B81" s="17" t="s">
        <v>149</v>
      </c>
      <c r="C81" s="2" t="s">
        <v>150</v>
      </c>
      <c r="D81" s="1">
        <v>0</v>
      </c>
      <c r="E81" s="1"/>
      <c r="F81" s="1">
        <f>D81+E81</f>
        <v>0</v>
      </c>
      <c r="G81" s="1">
        <v>0</v>
      </c>
      <c r="H81" s="1">
        <v>0</v>
      </c>
    </row>
    <row r="82" spans="2:8" ht="25.5" x14ac:dyDescent="0.25">
      <c r="B82" s="17" t="s">
        <v>151</v>
      </c>
      <c r="C82" s="2" t="s">
        <v>152</v>
      </c>
      <c r="D82" s="1">
        <f>SUM(D83)</f>
        <v>0</v>
      </c>
      <c r="E82" s="1">
        <f>SUM(E83)</f>
        <v>0</v>
      </c>
      <c r="F82" s="1">
        <f>SUM(F83)</f>
        <v>0</v>
      </c>
      <c r="G82" s="1">
        <f>SUM(G83)</f>
        <v>0</v>
      </c>
      <c r="H82" s="1">
        <f>SUM(H83)</f>
        <v>0</v>
      </c>
    </row>
    <row r="83" spans="2:8" ht="25.5" x14ac:dyDescent="0.25">
      <c r="B83" s="17" t="s">
        <v>153</v>
      </c>
      <c r="C83" s="2" t="s">
        <v>154</v>
      </c>
      <c r="D83" s="1">
        <v>0</v>
      </c>
      <c r="E83" s="1"/>
      <c r="F83" s="1">
        <f>D83+E83</f>
        <v>0</v>
      </c>
      <c r="G83" s="1">
        <v>0</v>
      </c>
      <c r="H83" s="1">
        <v>0</v>
      </c>
    </row>
    <row r="84" spans="2:8" x14ac:dyDescent="0.25">
      <c r="B84" s="17" t="s">
        <v>131</v>
      </c>
      <c r="C84" s="2" t="s">
        <v>28</v>
      </c>
      <c r="D84" s="1">
        <f>SUM(D85)</f>
        <v>0</v>
      </c>
      <c r="E84" s="1">
        <f>SUM(E85)</f>
        <v>0</v>
      </c>
      <c r="F84" s="1">
        <f>SUM(F85)</f>
        <v>0</v>
      </c>
      <c r="G84" s="1">
        <f>SUM(G85)</f>
        <v>0</v>
      </c>
      <c r="H84" s="1">
        <f>SUM(H85)</f>
        <v>0</v>
      </c>
    </row>
    <row r="85" spans="2:8" x14ac:dyDescent="0.25">
      <c r="B85" s="17" t="s">
        <v>75</v>
      </c>
      <c r="C85" s="2" t="s">
        <v>65</v>
      </c>
      <c r="D85" s="1">
        <v>0</v>
      </c>
      <c r="E85" s="1"/>
      <c r="F85" s="1">
        <f>D85+E85</f>
        <v>0</v>
      </c>
      <c r="G85" s="1">
        <v>0</v>
      </c>
      <c r="H85" s="1">
        <v>0</v>
      </c>
    </row>
    <row r="86" spans="2:8" ht="51" x14ac:dyDescent="0.25">
      <c r="B86" s="17" t="s">
        <v>132</v>
      </c>
      <c r="C86" s="17" t="s">
        <v>84</v>
      </c>
      <c r="D86" s="18">
        <f t="shared" ref="D86:H87" si="4">D87</f>
        <v>0</v>
      </c>
      <c r="E86" s="18">
        <f t="shared" si="4"/>
        <v>0</v>
      </c>
      <c r="F86" s="18">
        <f t="shared" si="4"/>
        <v>0</v>
      </c>
      <c r="G86" s="18">
        <f t="shared" si="4"/>
        <v>0</v>
      </c>
      <c r="H86" s="18">
        <f t="shared" si="4"/>
        <v>0</v>
      </c>
    </row>
    <row r="87" spans="2:8" ht="63.75" x14ac:dyDescent="0.25">
      <c r="B87" s="17" t="s">
        <v>133</v>
      </c>
      <c r="C87" s="2" t="s">
        <v>85</v>
      </c>
      <c r="D87" s="1">
        <f t="shared" si="4"/>
        <v>0</v>
      </c>
      <c r="E87" s="1">
        <f t="shared" si="4"/>
        <v>0</v>
      </c>
      <c r="F87" s="1">
        <f t="shared" si="4"/>
        <v>0</v>
      </c>
      <c r="G87" s="1">
        <f t="shared" si="4"/>
        <v>0</v>
      </c>
      <c r="H87" s="1">
        <f t="shared" si="4"/>
        <v>0</v>
      </c>
    </row>
    <row r="88" spans="2:8" ht="39.75" customHeight="1" x14ac:dyDescent="0.25">
      <c r="B88" s="17" t="s">
        <v>87</v>
      </c>
      <c r="C88" s="2" t="s">
        <v>86</v>
      </c>
      <c r="D88" s="1">
        <v>0</v>
      </c>
      <c r="E88" s="1"/>
      <c r="F88" s="1">
        <f>D88+E88</f>
        <v>0</v>
      </c>
      <c r="G88" s="1">
        <v>0</v>
      </c>
      <c r="H88" s="1">
        <v>0</v>
      </c>
    </row>
    <row r="89" spans="2:8" x14ac:dyDescent="0.25">
      <c r="B89" s="17"/>
      <c r="C89" s="2" t="s">
        <v>29</v>
      </c>
      <c r="D89" s="1">
        <f>D9+D60</f>
        <v>341943.6</v>
      </c>
      <c r="E89" s="1">
        <f>E9+E60</f>
        <v>0</v>
      </c>
      <c r="F89" s="1">
        <f>F9+F60</f>
        <v>341943.6</v>
      </c>
      <c r="G89" s="1">
        <f>G9+G60</f>
        <v>420616.3</v>
      </c>
      <c r="H89" s="1">
        <f>H9+H60</f>
        <v>253553.40000000002</v>
      </c>
    </row>
    <row r="90" spans="2:8" x14ac:dyDescent="0.25">
      <c r="D90" s="29">
        <v>343859.20000000001</v>
      </c>
      <c r="E90" s="29"/>
      <c r="F90" s="29"/>
    </row>
    <row r="91" spans="2:8" x14ac:dyDescent="0.25">
      <c r="D91" s="26">
        <v>341943.6</v>
      </c>
      <c r="E91" s="26"/>
      <c r="F91" s="26"/>
      <c r="G91" s="26"/>
      <c r="H91" s="26"/>
    </row>
  </sheetData>
  <autoFilter ref="B8:H91"/>
  <mergeCells count="1">
    <mergeCell ref="B6:D6"/>
  </mergeCells>
  <pageMargins left="0.82677165354330717" right="0.39370078740157483" top="0.27559055118110237" bottom="0.27559055118110237" header="0.31496062992125984" footer="0.31496062992125984"/>
  <pageSetup paperSize="9" scale="83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 2026-2027</vt:lpstr>
      <vt:lpstr>'приложение 2 доходы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2024-11-08T10:25:56Z</cp:lastPrinted>
  <dcterms:created xsi:type="dcterms:W3CDTF">2014-11-11T13:19:37Z</dcterms:created>
  <dcterms:modified xsi:type="dcterms:W3CDTF">2024-12-20T05:59:35Z</dcterms:modified>
</cp:coreProperties>
</file>