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40.19504\"/>
    </mc:Choice>
  </mc:AlternateContent>
  <bookViews>
    <workbookView xWindow="3645" yWindow="60" windowWidth="10995" windowHeight="12285"/>
  </bookViews>
  <sheets>
    <sheet name="прил 9 Ведомственные 2024" sheetId="6" r:id="rId1"/>
  </sheets>
  <definedNames>
    <definedName name="_xlnm._FilterDatabase" localSheetId="0" hidden="1">'прил 9 Ведомственные 2024'!$B$13:$O$426</definedName>
    <definedName name="_xlnm.Print_Area" localSheetId="0">'прил 9 Ведомственные 2024'!$A$1:$M$424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" i="6" l="1"/>
  <c r="J64" i="6"/>
  <c r="H122" i="6"/>
  <c r="H127" i="6"/>
  <c r="H276" i="6"/>
  <c r="H281" i="6"/>
  <c r="H294" i="6"/>
  <c r="H146" i="6"/>
  <c r="M98" i="6" l="1"/>
  <c r="M97" i="6" s="1"/>
  <c r="K106" i="6"/>
  <c r="K105" i="6" s="1"/>
  <c r="K104" i="6" s="1"/>
  <c r="K103" i="6" s="1"/>
  <c r="K102" i="6" s="1"/>
  <c r="K101" i="6" s="1"/>
  <c r="K100" i="6" s="1"/>
  <c r="K99" i="6" s="1"/>
  <c r="K98" i="6"/>
  <c r="K97" i="6" s="1"/>
  <c r="K96" i="6"/>
  <c r="K95" i="6" s="1"/>
  <c r="K94" i="6" s="1"/>
  <c r="K93" i="6" s="1"/>
  <c r="K92" i="6" s="1"/>
  <c r="K91" i="6" s="1"/>
  <c r="K90" i="6" s="1"/>
  <c r="K424" i="6" s="1"/>
  <c r="L21" i="6"/>
  <c r="L19" i="6" s="1"/>
  <c r="L18" i="6" s="1"/>
  <c r="L17" i="6" s="1"/>
  <c r="L16" i="6" s="1"/>
  <c r="L15" i="6" s="1"/>
  <c r="L28" i="6"/>
  <c r="L27" i="6" s="1"/>
  <c r="L29" i="6"/>
  <c r="L30" i="6"/>
  <c r="L32" i="6"/>
  <c r="L31" i="6" s="1"/>
  <c r="L34" i="6"/>
  <c r="L36" i="6"/>
  <c r="L39" i="6"/>
  <c r="L38" i="6" s="1"/>
  <c r="L33" i="6" s="1"/>
  <c r="L40" i="6"/>
  <c r="L46" i="6"/>
  <c r="L45" i="6" s="1"/>
  <c r="L44" i="6" s="1"/>
  <c r="L43" i="6" s="1"/>
  <c r="L42" i="6" s="1"/>
  <c r="L41" i="6" s="1"/>
  <c r="L51" i="6"/>
  <c r="L50" i="6" s="1"/>
  <c r="L49" i="6" s="1"/>
  <c r="L48" i="6" s="1"/>
  <c r="L47" i="6" s="1"/>
  <c r="L52" i="6"/>
  <c r="L58" i="6"/>
  <c r="L57" i="6" s="1"/>
  <c r="L56" i="6" s="1"/>
  <c r="L55" i="6" s="1"/>
  <c r="L54" i="6" s="1"/>
  <c r="L53" i="6" s="1"/>
  <c r="L59" i="6"/>
  <c r="L66" i="6"/>
  <c r="L65" i="6" s="1"/>
  <c r="L68" i="6"/>
  <c r="L67" i="6" s="1"/>
  <c r="L64" i="6" s="1"/>
  <c r="L71" i="6"/>
  <c r="L69" i="6" s="1"/>
  <c r="L72" i="6"/>
  <c r="L73" i="6"/>
  <c r="L80" i="6"/>
  <c r="L79" i="6" s="1"/>
  <c r="L78" i="6" s="1"/>
  <c r="L83" i="6"/>
  <c r="L82" i="6" s="1"/>
  <c r="L85" i="6"/>
  <c r="L88" i="6"/>
  <c r="L87" i="6" s="1"/>
  <c r="L86" i="6" s="1"/>
  <c r="L96" i="6"/>
  <c r="M96" i="6" s="1"/>
  <c r="M95" i="6" s="1"/>
  <c r="M94" i="6" s="1"/>
  <c r="M93" i="6" s="1"/>
  <c r="M92" i="6" s="1"/>
  <c r="M91" i="6" s="1"/>
  <c r="M90" i="6" s="1"/>
  <c r="L98" i="6"/>
  <c r="L97" i="6" s="1"/>
  <c r="L106" i="6"/>
  <c r="L105" i="6" s="1"/>
  <c r="L104" i="6" s="1"/>
  <c r="L103" i="6" s="1"/>
  <c r="L102" i="6" s="1"/>
  <c r="L101" i="6" s="1"/>
  <c r="L100" i="6" s="1"/>
  <c r="L111" i="6"/>
  <c r="L110" i="6" s="1"/>
  <c r="L112" i="6"/>
  <c r="L117" i="6"/>
  <c r="L116" i="6" s="1"/>
  <c r="L115" i="6" s="1"/>
  <c r="L114" i="6" s="1"/>
  <c r="L124" i="6"/>
  <c r="L123" i="6" s="1"/>
  <c r="L122" i="6" s="1"/>
  <c r="L126" i="6"/>
  <c r="L125" i="6" s="1"/>
  <c r="L129" i="6"/>
  <c r="L128" i="6" s="1"/>
  <c r="L134" i="6"/>
  <c r="L133" i="6" s="1"/>
  <c r="L137" i="6"/>
  <c r="L136" i="6" s="1"/>
  <c r="L141" i="6"/>
  <c r="L140" i="6" s="1"/>
  <c r="L139" i="6" s="1"/>
  <c r="L149" i="6"/>
  <c r="L148" i="6" s="1"/>
  <c r="L147" i="6" s="1"/>
  <c r="L152" i="6"/>
  <c r="L151" i="6" s="1"/>
  <c r="L150" i="6" s="1"/>
  <c r="L155" i="6"/>
  <c r="L154" i="6" s="1"/>
  <c r="L153" i="6" s="1"/>
  <c r="L161" i="6"/>
  <c r="L160" i="6" s="1"/>
  <c r="L159" i="6" s="1"/>
  <c r="L158" i="6" s="1"/>
  <c r="L157" i="6" s="1"/>
  <c r="L156" i="6" s="1"/>
  <c r="L168" i="6"/>
  <c r="L167" i="6" s="1"/>
  <c r="L166" i="6" s="1"/>
  <c r="L169" i="6"/>
  <c r="L171" i="6"/>
  <c r="L170" i="6" s="1"/>
  <c r="L173" i="6"/>
  <c r="L172" i="6" s="1"/>
  <c r="L174" i="6"/>
  <c r="L181" i="6"/>
  <c r="L180" i="6" s="1"/>
  <c r="L179" i="6" s="1"/>
  <c r="L184" i="6"/>
  <c r="L183" i="6" s="1"/>
  <c r="L182" i="6" s="1"/>
  <c r="L185" i="6"/>
  <c r="L187" i="6"/>
  <c r="L186" i="6" s="1"/>
  <c r="L193" i="6"/>
  <c r="L192" i="6" s="1"/>
  <c r="L191" i="6" s="1"/>
  <c r="L196" i="6"/>
  <c r="L195" i="6" s="1"/>
  <c r="L194" i="6" s="1"/>
  <c r="L199" i="6"/>
  <c r="L198" i="6" s="1"/>
  <c r="L197" i="6" s="1"/>
  <c r="L202" i="6"/>
  <c r="L201" i="6" s="1"/>
  <c r="L200" i="6" s="1"/>
  <c r="L205" i="6"/>
  <c r="L204" i="6" s="1"/>
  <c r="L203" i="6" s="1"/>
  <c r="L212" i="6"/>
  <c r="L211" i="6" s="1"/>
  <c r="L210" i="6" s="1"/>
  <c r="L208" i="6" s="1"/>
  <c r="L207" i="6" s="1"/>
  <c r="L206" i="6" s="1"/>
  <c r="L217" i="6"/>
  <c r="L216" i="6" s="1"/>
  <c r="L220" i="6"/>
  <c r="L219" i="6" s="1"/>
  <c r="L224" i="6"/>
  <c r="L223" i="6" s="1"/>
  <c r="L225" i="6"/>
  <c r="L222" i="6" s="1"/>
  <c r="L228" i="6"/>
  <c r="L227" i="6" s="1"/>
  <c r="L234" i="6"/>
  <c r="L236" i="6"/>
  <c r="L235" i="6" s="1"/>
  <c r="L238" i="6"/>
  <c r="L237" i="6" s="1"/>
  <c r="L239" i="6"/>
  <c r="L242" i="6"/>
  <c r="L241" i="6" s="1"/>
  <c r="L240" i="6" s="1"/>
  <c r="L247" i="6"/>
  <c r="L246" i="6" s="1"/>
  <c r="L251" i="6"/>
  <c r="L250" i="6" s="1"/>
  <c r="L249" i="6" s="1"/>
  <c r="L258" i="6"/>
  <c r="L257" i="6" s="1"/>
  <c r="L260" i="6"/>
  <c r="L259" i="6" s="1"/>
  <c r="L263" i="6"/>
  <c r="L262" i="6" s="1"/>
  <c r="L265" i="6"/>
  <c r="L264" i="6" s="1"/>
  <c r="L268" i="6"/>
  <c r="L267" i="6" s="1"/>
  <c r="L270" i="6"/>
  <c r="L269" i="6" s="1"/>
  <c r="L272" i="6"/>
  <c r="L273" i="6"/>
  <c r="L275" i="6"/>
  <c r="L274" i="6" s="1"/>
  <c r="L271" i="6" s="1"/>
  <c r="L278" i="6"/>
  <c r="L277" i="6" s="1"/>
  <c r="L280" i="6"/>
  <c r="L279" i="6" s="1"/>
  <c r="L283" i="6"/>
  <c r="L282" i="6" s="1"/>
  <c r="L285" i="6"/>
  <c r="L284" i="6" s="1"/>
  <c r="L287" i="6"/>
  <c r="L286" i="6" s="1"/>
  <c r="L291" i="6"/>
  <c r="L290" i="6" s="1"/>
  <c r="L293" i="6"/>
  <c r="L292" i="6" s="1"/>
  <c r="L296" i="6"/>
  <c r="L295" i="6" s="1"/>
  <c r="L298" i="6"/>
  <c r="L297" i="6" s="1"/>
  <c r="L304" i="6"/>
  <c r="L303" i="6" s="1"/>
  <c r="L302" i="6" s="1"/>
  <c r="L301" i="6" s="1"/>
  <c r="L307" i="6"/>
  <c r="L306" i="6" s="1"/>
  <c r="L311" i="6"/>
  <c r="L310" i="6" s="1"/>
  <c r="L309" i="6" s="1"/>
  <c r="L312" i="6"/>
  <c r="L317" i="6"/>
  <c r="L316" i="6" s="1"/>
  <c r="L315" i="6" s="1"/>
  <c r="L314" i="6" s="1"/>
  <c r="L321" i="6"/>
  <c r="L320" i="6" s="1"/>
  <c r="L319" i="6" s="1"/>
  <c r="L324" i="6"/>
  <c r="L323" i="6" s="1"/>
  <c r="L322" i="6" s="1"/>
  <c r="L327" i="6"/>
  <c r="L326" i="6" s="1"/>
  <c r="L325" i="6" s="1"/>
  <c r="L332" i="6"/>
  <c r="L331" i="6" s="1"/>
  <c r="L335" i="6"/>
  <c r="L334" i="6" s="1"/>
  <c r="L336" i="6"/>
  <c r="L339" i="6"/>
  <c r="L338" i="6" s="1"/>
  <c r="L337" i="6" s="1"/>
  <c r="L343" i="6"/>
  <c r="L342" i="6" s="1"/>
  <c r="L341" i="6" s="1"/>
  <c r="L340" i="6" s="1"/>
  <c r="L349" i="6"/>
  <c r="L348" i="6" s="1"/>
  <c r="L347" i="6" s="1"/>
  <c r="L346" i="6" s="1"/>
  <c r="L345" i="6" s="1"/>
  <c r="L344" i="6" s="1"/>
  <c r="L355" i="6"/>
  <c r="L354" i="6" s="1"/>
  <c r="L357" i="6"/>
  <c r="L356" i="6" s="1"/>
  <c r="L364" i="6"/>
  <c r="L363" i="6" s="1"/>
  <c r="L362" i="6" s="1"/>
  <c r="L366" i="6"/>
  <c r="L365" i="6" s="1"/>
  <c r="L369" i="6"/>
  <c r="L368" i="6" s="1"/>
  <c r="L378" i="6"/>
  <c r="L377" i="6" s="1"/>
  <c r="L376" i="6" s="1"/>
  <c r="L381" i="6"/>
  <c r="L380" i="6" s="1"/>
  <c r="L379" i="6" s="1"/>
  <c r="L386" i="6"/>
  <c r="L385" i="6" s="1"/>
  <c r="L388" i="6"/>
  <c r="L387" i="6" s="1"/>
  <c r="L390" i="6"/>
  <c r="L391" i="6"/>
  <c r="L393" i="6"/>
  <c r="L392" i="6" s="1"/>
  <c r="L400" i="6"/>
  <c r="L399" i="6" s="1"/>
  <c r="L398" i="6" s="1"/>
  <c r="L397" i="6" s="1"/>
  <c r="L396" i="6" s="1"/>
  <c r="L405" i="6"/>
  <c r="L404" i="6" s="1"/>
  <c r="L403" i="6" s="1"/>
  <c r="L402" i="6" s="1"/>
  <c r="L401" i="6" s="1"/>
  <c r="L413" i="6"/>
  <c r="L412" i="6" s="1"/>
  <c r="L411" i="6" s="1"/>
  <c r="L410" i="6" s="1"/>
  <c r="L409" i="6" s="1"/>
  <c r="L408" i="6" s="1"/>
  <c r="L407" i="6" s="1"/>
  <c r="L406" i="6" s="1"/>
  <c r="L421" i="6"/>
  <c r="L420" i="6" s="1"/>
  <c r="L423" i="6"/>
  <c r="L422" i="6" s="1"/>
  <c r="I95" i="6"/>
  <c r="I96" i="6"/>
  <c r="I97" i="6"/>
  <c r="I94" i="6" s="1"/>
  <c r="I93" i="6" s="1"/>
  <c r="I92" i="6" s="1"/>
  <c r="I91" i="6" s="1"/>
  <c r="I90" i="6" s="1"/>
  <c r="I424" i="6" s="1"/>
  <c r="I98" i="6"/>
  <c r="I105" i="6"/>
  <c r="I104" i="6" s="1"/>
  <c r="I103" i="6" s="1"/>
  <c r="I102" i="6" s="1"/>
  <c r="I101" i="6" s="1"/>
  <c r="I100" i="6" s="1"/>
  <c r="I99" i="6" s="1"/>
  <c r="I106" i="6"/>
  <c r="L395" i="6" l="1"/>
  <c r="L281" i="6"/>
  <c r="L389" i="6"/>
  <c r="L375" i="6"/>
  <c r="L165" i="6"/>
  <c r="L164" i="6" s="1"/>
  <c r="L163" i="6" s="1"/>
  <c r="L162" i="6" s="1"/>
  <c r="L95" i="6"/>
  <c r="L94" i="6" s="1"/>
  <c r="L93" i="6" s="1"/>
  <c r="L92" i="6" s="1"/>
  <c r="L91" i="6" s="1"/>
  <c r="L90" i="6" s="1"/>
  <c r="L20" i="6"/>
  <c r="L215" i="6"/>
  <c r="L214" i="6" s="1"/>
  <c r="L213" i="6" s="1"/>
  <c r="L318" i="6"/>
  <c r="L256" i="6"/>
  <c r="L132" i="6"/>
  <c r="L131" i="6" s="1"/>
  <c r="L130" i="6" s="1"/>
  <c r="L127" i="6" s="1"/>
  <c r="L330" i="6"/>
  <c r="L329" i="6" s="1"/>
  <c r="L328" i="6" s="1"/>
  <c r="L276" i="6"/>
  <c r="L261" i="6"/>
  <c r="L26" i="6"/>
  <c r="L25" i="6" s="1"/>
  <c r="L24" i="6" s="1"/>
  <c r="L23" i="6" s="1"/>
  <c r="L22" i="6" s="1"/>
  <c r="M106" i="6"/>
  <c r="M105" i="6" s="1"/>
  <c r="M104" i="6" s="1"/>
  <c r="M103" i="6" s="1"/>
  <c r="M102" i="6" s="1"/>
  <c r="M101" i="6" s="1"/>
  <c r="M100" i="6" s="1"/>
  <c r="M99" i="6" s="1"/>
  <c r="M424" i="6" s="1"/>
  <c r="L419" i="6"/>
  <c r="L418" i="6" s="1"/>
  <c r="L417" i="6" s="1"/>
  <c r="L416" i="6" s="1"/>
  <c r="L415" i="6" s="1"/>
  <c r="L414" i="6" s="1"/>
  <c r="L63" i="6"/>
  <c r="L62" i="6" s="1"/>
  <c r="L61" i="6" s="1"/>
  <c r="L384" i="6"/>
  <c r="L383" i="6" s="1"/>
  <c r="L382" i="6" s="1"/>
  <c r="L373" i="6" s="1"/>
  <c r="L372" i="6" s="1"/>
  <c r="L371" i="6" s="1"/>
  <c r="L353" i="6"/>
  <c r="L352" i="6" s="1"/>
  <c r="L351" i="6" s="1"/>
  <c r="L289" i="6"/>
  <c r="L190" i="6"/>
  <c r="L189" i="6" s="1"/>
  <c r="L188" i="6" s="1"/>
  <c r="L121" i="6"/>
  <c r="L120" i="6" s="1"/>
  <c r="L119" i="6" s="1"/>
  <c r="L118" i="6" s="1"/>
  <c r="L99" i="6" s="1"/>
  <c r="L84" i="6"/>
  <c r="L81" i="6" s="1"/>
  <c r="L77" i="6" s="1"/>
  <c r="L75" i="6" s="1"/>
  <c r="L361" i="6"/>
  <c r="L360" i="6" s="1"/>
  <c r="L359" i="6" s="1"/>
  <c r="L358" i="6" s="1"/>
  <c r="L305" i="6"/>
  <c r="L294" i="6"/>
  <c r="L266" i="6"/>
  <c r="L178" i="6"/>
  <c r="L177" i="6" s="1"/>
  <c r="L176" i="6" s="1"/>
  <c r="L233" i="6"/>
  <c r="L232" i="6" s="1"/>
  <c r="L245" i="6"/>
  <c r="L244" i="6" s="1"/>
  <c r="L243" i="6" s="1"/>
  <c r="L146" i="6"/>
  <c r="L145" i="6" s="1"/>
  <c r="L144" i="6" s="1"/>
  <c r="L143" i="6" s="1"/>
  <c r="L109" i="6"/>
  <c r="L108" i="6" s="1"/>
  <c r="L107" i="6" s="1"/>
  <c r="L255" i="6" l="1"/>
  <c r="L254" i="6" s="1"/>
  <c r="L253" i="6" s="1"/>
  <c r="L252" i="6" s="1"/>
  <c r="L300" i="6"/>
  <c r="L299" i="6" s="1"/>
  <c r="L60" i="6"/>
  <c r="L14" i="6" s="1"/>
  <c r="L175" i="6"/>
  <c r="L142" i="6" s="1"/>
  <c r="L231" i="6"/>
  <c r="L350" i="6"/>
  <c r="L230" i="6" l="1"/>
  <c r="L424" i="6" s="1"/>
  <c r="L426" i="6" s="1"/>
  <c r="H154" i="6"/>
  <c r="H153" i="6" s="1"/>
  <c r="O154" i="6"/>
  <c r="O153" i="6" s="1"/>
  <c r="N154" i="6"/>
  <c r="J154" i="6"/>
  <c r="J153" i="6" s="1"/>
  <c r="N153" i="6"/>
  <c r="P426" i="6" l="1"/>
  <c r="O348" i="6" l="1"/>
  <c r="O347" i="6" s="1"/>
  <c r="O346" i="6" s="1"/>
  <c r="O345" i="6" s="1"/>
  <c r="O344" i="6" s="1"/>
  <c r="N348" i="6"/>
  <c r="N347" i="6" s="1"/>
  <c r="N346" i="6" s="1"/>
  <c r="N345" i="6" s="1"/>
  <c r="N344" i="6" s="1"/>
  <c r="J348" i="6"/>
  <c r="J347" i="6" s="1"/>
  <c r="J346" i="6" s="1"/>
  <c r="J345" i="6" s="1"/>
  <c r="J344" i="6" s="1"/>
  <c r="H348" i="6"/>
  <c r="H347" i="6" s="1"/>
  <c r="H346" i="6" s="1"/>
  <c r="H345" i="6" s="1"/>
  <c r="H344" i="6" s="1"/>
  <c r="O241" i="6"/>
  <c r="N241" i="6"/>
  <c r="N240" i="6" s="1"/>
  <c r="J241" i="6"/>
  <c r="J240" i="6" s="1"/>
  <c r="H241" i="6"/>
  <c r="H240" i="6" s="1"/>
  <c r="O240" i="6"/>
  <c r="O238" i="6"/>
  <c r="O237" i="6" s="1"/>
  <c r="N238" i="6"/>
  <c r="N237" i="6" s="1"/>
  <c r="J238" i="6"/>
  <c r="J237" i="6" s="1"/>
  <c r="H238" i="6"/>
  <c r="H237" i="6" s="1"/>
  <c r="O128" i="6" l="1"/>
  <c r="N128" i="6"/>
  <c r="J128" i="6"/>
  <c r="H128" i="6"/>
  <c r="O123" i="6"/>
  <c r="N123" i="6"/>
  <c r="J123" i="6"/>
  <c r="H123" i="6"/>
  <c r="H425" i="6" l="1"/>
  <c r="H283" i="6"/>
  <c r="H278" i="6"/>
  <c r="H273" i="6"/>
  <c r="H268" i="6"/>
  <c r="O66" i="6" l="1"/>
  <c r="O65" i="6" s="1"/>
  <c r="N66" i="6"/>
  <c r="O422" i="6"/>
  <c r="O420" i="6"/>
  <c r="O412" i="6"/>
  <c r="O411" i="6" s="1"/>
  <c r="O410" i="6" s="1"/>
  <c r="O409" i="6" s="1"/>
  <c r="O408" i="6" s="1"/>
  <c r="O407" i="6" s="1"/>
  <c r="O406" i="6" s="1"/>
  <c r="O404" i="6"/>
  <c r="O403" i="6" s="1"/>
  <c r="O402" i="6" s="1"/>
  <c r="O401" i="6" s="1"/>
  <c r="O399" i="6"/>
  <c r="O398" i="6" s="1"/>
  <c r="O397" i="6" s="1"/>
  <c r="O396" i="6" s="1"/>
  <c r="O393" i="6"/>
  <c r="O392" i="6" s="1"/>
  <c r="O389" i="6"/>
  <c r="O380" i="6"/>
  <c r="O379" i="6" s="1"/>
  <c r="O377" i="6"/>
  <c r="O376" i="6" s="1"/>
  <c r="O387" i="6"/>
  <c r="O385" i="6"/>
  <c r="O369" i="6"/>
  <c r="O368" i="6" s="1"/>
  <c r="O366" i="6"/>
  <c r="O365" i="6" s="1"/>
  <c r="O363" i="6"/>
  <c r="O362" i="6" s="1"/>
  <c r="O356" i="6"/>
  <c r="O354" i="6"/>
  <c r="O342" i="6"/>
  <c r="O341" i="6" s="1"/>
  <c r="O340" i="6" s="1"/>
  <c r="O338" i="6"/>
  <c r="O337" i="6" s="1"/>
  <c r="O335" i="6"/>
  <c r="O334" i="6" s="1"/>
  <c r="O332" i="6"/>
  <c r="O331" i="6" s="1"/>
  <c r="O326" i="6"/>
  <c r="O325" i="6" s="1"/>
  <c r="O323" i="6"/>
  <c r="O322" i="6" s="1"/>
  <c r="O320" i="6"/>
  <c r="O319" i="6" s="1"/>
  <c r="O316" i="6"/>
  <c r="O315" i="6" s="1"/>
  <c r="O314" i="6" s="1"/>
  <c r="O312" i="6"/>
  <c r="O310" i="6"/>
  <c r="O307" i="6"/>
  <c r="O306" i="6" s="1"/>
  <c r="O303" i="6"/>
  <c r="O302" i="6" s="1"/>
  <c r="O301" i="6" s="1"/>
  <c r="O297" i="6"/>
  <c r="O295" i="6"/>
  <c r="O292" i="6"/>
  <c r="O290" i="6"/>
  <c r="O287" i="6"/>
  <c r="O286" i="6" s="1"/>
  <c r="O284" i="6"/>
  <c r="O282" i="6"/>
  <c r="O279" i="6"/>
  <c r="O277" i="6"/>
  <c r="O274" i="6"/>
  <c r="O272" i="6"/>
  <c r="O269" i="6"/>
  <c r="O267" i="6"/>
  <c r="O264" i="6"/>
  <c r="O262" i="6"/>
  <c r="O259" i="6"/>
  <c r="O257" i="6"/>
  <c r="O250" i="6"/>
  <c r="O249" i="6" s="1"/>
  <c r="O247" i="6"/>
  <c r="O246" i="6" s="1"/>
  <c r="O235" i="6"/>
  <c r="O234" i="6" s="1"/>
  <c r="O233" i="6" s="1"/>
  <c r="O232" i="6" s="1"/>
  <c r="O228" i="6"/>
  <c r="O227" i="6" s="1"/>
  <c r="O225" i="6"/>
  <c r="O223" i="6"/>
  <c r="O220" i="6"/>
  <c r="O219" i="6" s="1"/>
  <c r="O217" i="6"/>
  <c r="O216" i="6" s="1"/>
  <c r="O211" i="6"/>
  <c r="O210" i="6" s="1"/>
  <c r="O208" i="6" s="1"/>
  <c r="O207" i="6" s="1"/>
  <c r="O206" i="6" s="1"/>
  <c r="O204" i="6"/>
  <c r="O203" i="6" s="1"/>
  <c r="O201" i="6"/>
  <c r="O200" i="6" s="1"/>
  <c r="O198" i="6"/>
  <c r="O197" i="6" s="1"/>
  <c r="O196" i="6"/>
  <c r="O195" i="6" s="1"/>
  <c r="O194" i="6" s="1"/>
  <c r="O193" i="6"/>
  <c r="O192" i="6"/>
  <c r="O191" i="6" s="1"/>
  <c r="O186" i="6"/>
  <c r="O185" i="6" s="1"/>
  <c r="O183" i="6"/>
  <c r="O182" i="6" s="1"/>
  <c r="O180" i="6"/>
  <c r="O179" i="6" s="1"/>
  <c r="O173" i="6"/>
  <c r="O172" i="6" s="1"/>
  <c r="O170" i="6"/>
  <c r="O169" i="6" s="1"/>
  <c r="O167" i="6"/>
  <c r="O166" i="6" s="1"/>
  <c r="O160" i="6"/>
  <c r="O159" i="6" s="1"/>
  <c r="O158" i="6" s="1"/>
  <c r="O157" i="6" s="1"/>
  <c r="O156" i="6" s="1"/>
  <c r="O151" i="6"/>
  <c r="O150" i="6" s="1"/>
  <c r="O148" i="6"/>
  <c r="O147" i="6" s="1"/>
  <c r="O140" i="6"/>
  <c r="O139" i="6" s="1"/>
  <c r="O137" i="6"/>
  <c r="O136" i="6" s="1"/>
  <c r="O134" i="6"/>
  <c r="O133" i="6" s="1"/>
  <c r="O130" i="6"/>
  <c r="O127" i="6" s="1"/>
  <c r="O125" i="6"/>
  <c r="O122" i="6" s="1"/>
  <c r="O116" i="6"/>
  <c r="O115" i="6" s="1"/>
  <c r="O114" i="6" s="1"/>
  <c r="O112" i="6"/>
  <c r="O111" i="6" s="1"/>
  <c r="O110" i="6" s="1"/>
  <c r="O105" i="6"/>
  <c r="O104" i="6" s="1"/>
  <c r="O103" i="6" s="1"/>
  <c r="O102" i="6" s="1"/>
  <c r="O101" i="6" s="1"/>
  <c r="O100" i="6" s="1"/>
  <c r="O97" i="6"/>
  <c r="O95" i="6"/>
  <c r="O88" i="6"/>
  <c r="O87" i="6" s="1"/>
  <c r="O86" i="6" s="1"/>
  <c r="O84" i="6" s="1"/>
  <c r="O82" i="6"/>
  <c r="O81" i="6" s="1"/>
  <c r="O80" i="6"/>
  <c r="O79" i="6" s="1"/>
  <c r="O78" i="6" s="1"/>
  <c r="O73" i="6"/>
  <c r="O72" i="6" s="1"/>
  <c r="O69" i="6"/>
  <c r="O67" i="6"/>
  <c r="O58" i="6"/>
  <c r="O57" i="6" s="1"/>
  <c r="O56" i="6" s="1"/>
  <c r="O55" i="6" s="1"/>
  <c r="O54" i="6" s="1"/>
  <c r="O53" i="6" s="1"/>
  <c r="O51" i="6"/>
  <c r="O50" i="6" s="1"/>
  <c r="O49" i="6" s="1"/>
  <c r="O48" i="6" s="1"/>
  <c r="O47" i="6" s="1"/>
  <c r="O45" i="6"/>
  <c r="O44" i="6" s="1"/>
  <c r="O43" i="6" s="1"/>
  <c r="O42" i="6" s="1"/>
  <c r="O41" i="6" s="1"/>
  <c r="O38" i="6"/>
  <c r="O36" i="6"/>
  <c r="O34" i="6"/>
  <c r="O31" i="6"/>
  <c r="O29" i="6"/>
  <c r="O27" i="6"/>
  <c r="O20" i="6"/>
  <c r="O19" i="6"/>
  <c r="O18" i="6" s="1"/>
  <c r="O17" i="6" s="1"/>
  <c r="O16" i="6" s="1"/>
  <c r="O15" i="6" s="1"/>
  <c r="N422" i="6"/>
  <c r="N420" i="6"/>
  <c r="N412" i="6"/>
  <c r="N411" i="6" s="1"/>
  <c r="N410" i="6" s="1"/>
  <c r="N409" i="6" s="1"/>
  <c r="N408" i="6" s="1"/>
  <c r="N407" i="6" s="1"/>
  <c r="N406" i="6" s="1"/>
  <c r="N404" i="6"/>
  <c r="N403" i="6" s="1"/>
  <c r="N402" i="6" s="1"/>
  <c r="N401" i="6" s="1"/>
  <c r="N399" i="6"/>
  <c r="N398" i="6" s="1"/>
  <c r="N397" i="6" s="1"/>
  <c r="N396" i="6" s="1"/>
  <c r="N393" i="6"/>
  <c r="N392" i="6" s="1"/>
  <c r="N389" i="6"/>
  <c r="N380" i="6"/>
  <c r="N379" i="6" s="1"/>
  <c r="N377" i="6"/>
  <c r="N376" i="6" s="1"/>
  <c r="N387" i="6"/>
  <c r="N385" i="6"/>
  <c r="N369" i="6"/>
  <c r="N368" i="6" s="1"/>
  <c r="N366" i="6"/>
  <c r="N365" i="6" s="1"/>
  <c r="N363" i="6"/>
  <c r="N362" i="6" s="1"/>
  <c r="N356" i="6"/>
  <c r="N354" i="6"/>
  <c r="N342" i="6"/>
  <c r="N341" i="6" s="1"/>
  <c r="N340" i="6" s="1"/>
  <c r="N338" i="6"/>
  <c r="N337" i="6" s="1"/>
  <c r="N335" i="6"/>
  <c r="N334" i="6" s="1"/>
  <c r="N332" i="6"/>
  <c r="N331" i="6" s="1"/>
  <c r="N326" i="6"/>
  <c r="N325" i="6" s="1"/>
  <c r="N323" i="6"/>
  <c r="N322" i="6" s="1"/>
  <c r="N320" i="6"/>
  <c r="N319" i="6" s="1"/>
  <c r="N316" i="6"/>
  <c r="N315" i="6" s="1"/>
  <c r="N314" i="6" s="1"/>
  <c r="N312" i="6"/>
  <c r="N310" i="6"/>
  <c r="N307" i="6"/>
  <c r="N306" i="6" s="1"/>
  <c r="N303" i="6"/>
  <c r="N302" i="6" s="1"/>
  <c r="N301" i="6" s="1"/>
  <c r="N297" i="6"/>
  <c r="N295" i="6"/>
  <c r="N292" i="6"/>
  <c r="N290" i="6"/>
  <c r="N287" i="6"/>
  <c r="N286" i="6" s="1"/>
  <c r="N284" i="6"/>
  <c r="N282" i="6"/>
  <c r="N279" i="6"/>
  <c r="N277" i="6"/>
  <c r="N274" i="6"/>
  <c r="N272" i="6"/>
  <c r="N269" i="6"/>
  <c r="N267" i="6"/>
  <c r="N264" i="6"/>
  <c r="N262" i="6"/>
  <c r="N259" i="6"/>
  <c r="N257" i="6"/>
  <c r="N250" i="6"/>
  <c r="N249" i="6" s="1"/>
  <c r="N247" i="6"/>
  <c r="N246" i="6" s="1"/>
  <c r="N235" i="6"/>
  <c r="N234" i="6" s="1"/>
  <c r="N233" i="6" s="1"/>
  <c r="N232" i="6" s="1"/>
  <c r="N228" i="6"/>
  <c r="N227" i="6" s="1"/>
  <c r="N225" i="6"/>
  <c r="N223" i="6"/>
  <c r="N220" i="6"/>
  <c r="N219" i="6" s="1"/>
  <c r="N217" i="6"/>
  <c r="N216" i="6" s="1"/>
  <c r="N211" i="6"/>
  <c r="N210" i="6" s="1"/>
  <c r="N208" i="6" s="1"/>
  <c r="N207" i="6" s="1"/>
  <c r="N206" i="6" s="1"/>
  <c r="N204" i="6"/>
  <c r="N203" i="6" s="1"/>
  <c r="N201" i="6"/>
  <c r="N200" i="6" s="1"/>
  <c r="N198" i="6"/>
  <c r="N197" i="6" s="1"/>
  <c r="N196" i="6"/>
  <c r="N195" i="6" s="1"/>
  <c r="N194" i="6" s="1"/>
  <c r="N193" i="6"/>
  <c r="N192" i="6" s="1"/>
  <c r="N191" i="6" s="1"/>
  <c r="N186" i="6"/>
  <c r="N185" i="6" s="1"/>
  <c r="N183" i="6"/>
  <c r="N182" i="6" s="1"/>
  <c r="N180" i="6"/>
  <c r="N179" i="6" s="1"/>
  <c r="N173" i="6"/>
  <c r="N172" i="6" s="1"/>
  <c r="N170" i="6"/>
  <c r="N169" i="6" s="1"/>
  <c r="N167" i="6"/>
  <c r="N166" i="6" s="1"/>
  <c r="N160" i="6"/>
  <c r="N159" i="6" s="1"/>
  <c r="N158" i="6" s="1"/>
  <c r="N157" i="6" s="1"/>
  <c r="N156" i="6" s="1"/>
  <c r="N151" i="6"/>
  <c r="N150" i="6" s="1"/>
  <c r="N148" i="6"/>
  <c r="N147" i="6" s="1"/>
  <c r="N140" i="6"/>
  <c r="N139" i="6" s="1"/>
  <c r="N137" i="6"/>
  <c r="N136" i="6" s="1"/>
  <c r="N134" i="6"/>
  <c r="N133" i="6" s="1"/>
  <c r="N130" i="6"/>
  <c r="N127" i="6" s="1"/>
  <c r="N125" i="6"/>
  <c r="N122" i="6" s="1"/>
  <c r="N116" i="6"/>
  <c r="N115" i="6" s="1"/>
  <c r="N114" i="6" s="1"/>
  <c r="N112" i="6"/>
  <c r="N111" i="6" s="1"/>
  <c r="N110" i="6" s="1"/>
  <c r="N105" i="6"/>
  <c r="N104" i="6" s="1"/>
  <c r="N103" i="6" s="1"/>
  <c r="N102" i="6" s="1"/>
  <c r="N101" i="6" s="1"/>
  <c r="N100" i="6" s="1"/>
  <c r="N97" i="6"/>
  <c r="N95" i="6"/>
  <c r="N88" i="6"/>
  <c r="N87" i="6" s="1"/>
  <c r="N86" i="6" s="1"/>
  <c r="N84" i="6" s="1"/>
  <c r="N82" i="6"/>
  <c r="N81" i="6" s="1"/>
  <c r="N80" i="6"/>
  <c r="N79" i="6" s="1"/>
  <c r="N78" i="6" s="1"/>
  <c r="N73" i="6"/>
  <c r="N72" i="6" s="1"/>
  <c r="N69" i="6"/>
  <c r="N67" i="6"/>
  <c r="N65" i="6"/>
  <c r="N58" i="6"/>
  <c r="N57" i="6" s="1"/>
  <c r="N56" i="6" s="1"/>
  <c r="N55" i="6" s="1"/>
  <c r="N54" i="6" s="1"/>
  <c r="N53" i="6" s="1"/>
  <c r="N51" i="6"/>
  <c r="N50" i="6" s="1"/>
  <c r="N49" i="6" s="1"/>
  <c r="N48" i="6" s="1"/>
  <c r="N47" i="6" s="1"/>
  <c r="N45" i="6"/>
  <c r="N44" i="6" s="1"/>
  <c r="N43" i="6" s="1"/>
  <c r="N42" i="6" s="1"/>
  <c r="N41" i="6" s="1"/>
  <c r="N38" i="6"/>
  <c r="N36" i="6"/>
  <c r="N34" i="6"/>
  <c r="N31" i="6"/>
  <c r="N29" i="6"/>
  <c r="N27" i="6"/>
  <c r="N20" i="6"/>
  <c r="N19" i="6"/>
  <c r="N18" i="6" s="1"/>
  <c r="N17" i="6" s="1"/>
  <c r="N16" i="6" s="1"/>
  <c r="N15" i="6" s="1"/>
  <c r="N375" i="6" l="1"/>
  <c r="O375" i="6"/>
  <c r="N384" i="6"/>
  <c r="N383" i="6" s="1"/>
  <c r="N294" i="6"/>
  <c r="O384" i="6"/>
  <c r="O383" i="6" s="1"/>
  <c r="N266" i="6"/>
  <c r="N309" i="6"/>
  <c r="N305" i="6" s="1"/>
  <c r="O309" i="6"/>
  <c r="O305" i="6" s="1"/>
  <c r="N94" i="6"/>
  <c r="N93" i="6" s="1"/>
  <c r="N92" i="6" s="1"/>
  <c r="N91" i="6" s="1"/>
  <c r="N90" i="6" s="1"/>
  <c r="O353" i="6"/>
  <c r="O352" i="6" s="1"/>
  <c r="O351" i="6" s="1"/>
  <c r="O222" i="6"/>
  <c r="O215" i="6" s="1"/>
  <c r="O214" i="6" s="1"/>
  <c r="O213" i="6" s="1"/>
  <c r="N222" i="6"/>
  <c r="N215" i="6" s="1"/>
  <c r="N214" i="6" s="1"/>
  <c r="N213" i="6" s="1"/>
  <c r="N353" i="6"/>
  <c r="N352" i="6" s="1"/>
  <c r="N351" i="6" s="1"/>
  <c r="O276" i="6"/>
  <c r="N256" i="6"/>
  <c r="O266" i="6"/>
  <c r="N271" i="6"/>
  <c r="N281" i="6"/>
  <c r="N419" i="6"/>
  <c r="N418" i="6" s="1"/>
  <c r="N417" i="6" s="1"/>
  <c r="N416" i="6" s="1"/>
  <c r="N415" i="6" s="1"/>
  <c r="N414" i="6" s="1"/>
  <c r="O26" i="6"/>
  <c r="O245" i="6"/>
  <c r="O244" i="6" s="1"/>
  <c r="O243" i="6" s="1"/>
  <c r="O231" i="6" s="1"/>
  <c r="O256" i="6"/>
  <c r="N33" i="6"/>
  <c r="O261" i="6"/>
  <c r="O271" i="6"/>
  <c r="O281" i="6"/>
  <c r="N146" i="6"/>
  <c r="N145" i="6" s="1"/>
  <c r="N144" i="6" s="1"/>
  <c r="N143" i="6" s="1"/>
  <c r="N245" i="6"/>
  <c r="N244" i="6" s="1"/>
  <c r="N243" i="6" s="1"/>
  <c r="N231" i="6" s="1"/>
  <c r="N330" i="6"/>
  <c r="N329" i="6" s="1"/>
  <c r="N328" i="6" s="1"/>
  <c r="O330" i="6"/>
  <c r="O329" i="6" s="1"/>
  <c r="O328" i="6" s="1"/>
  <c r="N26" i="6"/>
  <c r="N25" i="6" s="1"/>
  <c r="N24" i="6" s="1"/>
  <c r="N23" i="6" s="1"/>
  <c r="N22" i="6" s="1"/>
  <c r="N261" i="6"/>
  <c r="N276" i="6"/>
  <c r="O121" i="6"/>
  <c r="O132" i="6"/>
  <c r="O165" i="6"/>
  <c r="O164" i="6" s="1"/>
  <c r="O163" i="6" s="1"/>
  <c r="O162" i="6" s="1"/>
  <c r="O318" i="6"/>
  <c r="O146" i="6"/>
  <c r="O145" i="6" s="1"/>
  <c r="O144" i="6" s="1"/>
  <c r="O143" i="6" s="1"/>
  <c r="N121" i="6"/>
  <c r="N132" i="6"/>
  <c r="N165" i="6"/>
  <c r="N164" i="6" s="1"/>
  <c r="N163" i="6" s="1"/>
  <c r="N162" i="6" s="1"/>
  <c r="N318" i="6"/>
  <c r="O64" i="6"/>
  <c r="O63" i="6" s="1"/>
  <c r="O62" i="6" s="1"/>
  <c r="O61" i="6" s="1"/>
  <c r="O77" i="6"/>
  <c r="O75" i="6" s="1"/>
  <c r="O109" i="6"/>
  <c r="O108" i="6" s="1"/>
  <c r="O107" i="6" s="1"/>
  <c r="O289" i="6"/>
  <c r="O419" i="6"/>
  <c r="O418" i="6" s="1"/>
  <c r="O417" i="6" s="1"/>
  <c r="O416" i="6" s="1"/>
  <c r="O415" i="6" s="1"/>
  <c r="O414" i="6" s="1"/>
  <c r="N190" i="6"/>
  <c r="N189" i="6" s="1"/>
  <c r="N188" i="6" s="1"/>
  <c r="N64" i="6"/>
  <c r="N63" i="6" s="1"/>
  <c r="N62" i="6" s="1"/>
  <c r="N61" i="6" s="1"/>
  <c r="N77" i="6"/>
  <c r="N75" i="6" s="1"/>
  <c r="N109" i="6"/>
  <c r="N108" i="6" s="1"/>
  <c r="N107" i="6" s="1"/>
  <c r="N289" i="6"/>
  <c r="O33" i="6"/>
  <c r="O94" i="6"/>
  <c r="O93" i="6" s="1"/>
  <c r="O92" i="6" s="1"/>
  <c r="O91" i="6" s="1"/>
  <c r="O90" i="6" s="1"/>
  <c r="O294" i="6"/>
  <c r="O178" i="6"/>
  <c r="O177" i="6" s="1"/>
  <c r="O176" i="6" s="1"/>
  <c r="O395" i="6"/>
  <c r="O190" i="6"/>
  <c r="O189" i="6" s="1"/>
  <c r="O188" i="6" s="1"/>
  <c r="O361" i="6"/>
  <c r="O360" i="6" s="1"/>
  <c r="O359" i="6" s="1"/>
  <c r="O358" i="6" s="1"/>
  <c r="N395" i="6"/>
  <c r="N361" i="6"/>
  <c r="N360" i="6" s="1"/>
  <c r="N359" i="6" s="1"/>
  <c r="N358" i="6" s="1"/>
  <c r="N178" i="6"/>
  <c r="N177" i="6" s="1"/>
  <c r="N176" i="6" s="1"/>
  <c r="J422" i="6"/>
  <c r="H422" i="6"/>
  <c r="J420" i="6"/>
  <c r="H420" i="6"/>
  <c r="J412" i="6"/>
  <c r="J411" i="6" s="1"/>
  <c r="J410" i="6" s="1"/>
  <c r="J409" i="6" s="1"/>
  <c r="J408" i="6" s="1"/>
  <c r="J407" i="6" s="1"/>
  <c r="J406" i="6" s="1"/>
  <c r="H412" i="6"/>
  <c r="H411" i="6" s="1"/>
  <c r="H410" i="6" s="1"/>
  <c r="H409" i="6" s="1"/>
  <c r="H408" i="6" s="1"/>
  <c r="H407" i="6" s="1"/>
  <c r="H406" i="6" s="1"/>
  <c r="J404" i="6"/>
  <c r="J403" i="6" s="1"/>
  <c r="J402" i="6" s="1"/>
  <c r="J401" i="6" s="1"/>
  <c r="H404" i="6"/>
  <c r="H403" i="6" s="1"/>
  <c r="H402" i="6" s="1"/>
  <c r="H401" i="6" s="1"/>
  <c r="J399" i="6"/>
  <c r="J398" i="6" s="1"/>
  <c r="J397" i="6" s="1"/>
  <c r="J396" i="6" s="1"/>
  <c r="H399" i="6"/>
  <c r="H398" i="6" s="1"/>
  <c r="H397" i="6" s="1"/>
  <c r="H396" i="6" s="1"/>
  <c r="J393" i="6"/>
  <c r="J392" i="6" s="1"/>
  <c r="H393" i="6"/>
  <c r="H392" i="6" s="1"/>
  <c r="J389" i="6"/>
  <c r="H389" i="6"/>
  <c r="J380" i="6"/>
  <c r="J379" i="6" s="1"/>
  <c r="H380" i="6"/>
  <c r="H379" i="6" s="1"/>
  <c r="J377" i="6"/>
  <c r="J376" i="6" s="1"/>
  <c r="H377" i="6"/>
  <c r="H376" i="6" s="1"/>
  <c r="J387" i="6"/>
  <c r="H387" i="6"/>
  <c r="J385" i="6"/>
  <c r="H385" i="6"/>
  <c r="J369" i="6"/>
  <c r="J368" i="6" s="1"/>
  <c r="H369" i="6"/>
  <c r="H368" i="6" s="1"/>
  <c r="J366" i="6"/>
  <c r="J365" i="6" s="1"/>
  <c r="H366" i="6"/>
  <c r="H365" i="6" s="1"/>
  <c r="J363" i="6"/>
  <c r="J362" i="6" s="1"/>
  <c r="H363" i="6"/>
  <c r="H362" i="6" s="1"/>
  <c r="J356" i="6"/>
  <c r="H356" i="6"/>
  <c r="J354" i="6"/>
  <c r="H354" i="6"/>
  <c r="J342" i="6"/>
  <c r="J341" i="6" s="1"/>
  <c r="J340" i="6" s="1"/>
  <c r="H342" i="6"/>
  <c r="H341" i="6" s="1"/>
  <c r="H340" i="6" s="1"/>
  <c r="J338" i="6"/>
  <c r="J337" i="6" s="1"/>
  <c r="H338" i="6"/>
  <c r="H337" i="6" s="1"/>
  <c r="J335" i="6"/>
  <c r="J334" i="6" s="1"/>
  <c r="H335" i="6"/>
  <c r="H334" i="6" s="1"/>
  <c r="J332" i="6"/>
  <c r="J331" i="6" s="1"/>
  <c r="H332" i="6"/>
  <c r="H331" i="6" s="1"/>
  <c r="J326" i="6"/>
  <c r="J325" i="6" s="1"/>
  <c r="H326" i="6"/>
  <c r="H325" i="6" s="1"/>
  <c r="J323" i="6"/>
  <c r="J322" i="6" s="1"/>
  <c r="H323" i="6"/>
  <c r="H322" i="6" s="1"/>
  <c r="J320" i="6"/>
  <c r="J319" i="6" s="1"/>
  <c r="H320" i="6"/>
  <c r="H319" i="6" s="1"/>
  <c r="J316" i="6"/>
  <c r="J315" i="6" s="1"/>
  <c r="J314" i="6" s="1"/>
  <c r="H316" i="6"/>
  <c r="H315" i="6" s="1"/>
  <c r="H314" i="6" s="1"/>
  <c r="J312" i="6"/>
  <c r="H312" i="6"/>
  <c r="J310" i="6"/>
  <c r="H310" i="6"/>
  <c r="J307" i="6"/>
  <c r="J306" i="6" s="1"/>
  <c r="H307" i="6"/>
  <c r="H306" i="6" s="1"/>
  <c r="J303" i="6"/>
  <c r="J302" i="6" s="1"/>
  <c r="J301" i="6" s="1"/>
  <c r="H303" i="6"/>
  <c r="H302" i="6" s="1"/>
  <c r="H301" i="6" s="1"/>
  <c r="J297" i="6"/>
  <c r="H297" i="6"/>
  <c r="J295" i="6"/>
  <c r="H295" i="6"/>
  <c r="J292" i="6"/>
  <c r="H292" i="6"/>
  <c r="J290" i="6"/>
  <c r="H290" i="6"/>
  <c r="J287" i="6"/>
  <c r="J286" i="6" s="1"/>
  <c r="H287" i="6"/>
  <c r="H286" i="6" s="1"/>
  <c r="J284" i="6"/>
  <c r="H284" i="6"/>
  <c r="J282" i="6"/>
  <c r="H282" i="6"/>
  <c r="J279" i="6"/>
  <c r="H279" i="6"/>
  <c r="J277" i="6"/>
  <c r="H277" i="6"/>
  <c r="J274" i="6"/>
  <c r="H274" i="6"/>
  <c r="J272" i="6"/>
  <c r="H272" i="6"/>
  <c r="J269" i="6"/>
  <c r="H269" i="6"/>
  <c r="J267" i="6"/>
  <c r="H267" i="6"/>
  <c r="J264" i="6"/>
  <c r="H264" i="6"/>
  <c r="J262" i="6"/>
  <c r="H262" i="6"/>
  <c r="J259" i="6"/>
  <c r="H259" i="6"/>
  <c r="J257" i="6"/>
  <c r="H257" i="6"/>
  <c r="J250" i="6"/>
  <c r="J249" i="6" s="1"/>
  <c r="H250" i="6"/>
  <c r="H249" i="6" s="1"/>
  <c r="J247" i="6"/>
  <c r="J246" i="6" s="1"/>
  <c r="H247" i="6"/>
  <c r="H246" i="6" s="1"/>
  <c r="J235" i="6"/>
  <c r="J234" i="6" s="1"/>
  <c r="H235" i="6"/>
  <c r="H234" i="6" s="1"/>
  <c r="J228" i="6"/>
  <c r="J227" i="6" s="1"/>
  <c r="H228" i="6"/>
  <c r="H227" i="6" s="1"/>
  <c r="J225" i="6"/>
  <c r="J222" i="6" s="1"/>
  <c r="H225" i="6"/>
  <c r="J223" i="6"/>
  <c r="H223" i="6"/>
  <c r="J220" i="6"/>
  <c r="J219" i="6" s="1"/>
  <c r="H220" i="6"/>
  <c r="H219" i="6" s="1"/>
  <c r="J217" i="6"/>
  <c r="J216" i="6" s="1"/>
  <c r="H217" i="6"/>
  <c r="H216" i="6" s="1"/>
  <c r="J211" i="6"/>
  <c r="J210" i="6" s="1"/>
  <c r="J208" i="6" s="1"/>
  <c r="J207" i="6" s="1"/>
  <c r="J206" i="6" s="1"/>
  <c r="H211" i="6"/>
  <c r="H210" i="6" s="1"/>
  <c r="J204" i="6"/>
  <c r="J203" i="6" s="1"/>
  <c r="H204" i="6"/>
  <c r="H203" i="6" s="1"/>
  <c r="J201" i="6"/>
  <c r="J200" i="6" s="1"/>
  <c r="H201" i="6"/>
  <c r="H200" i="6" s="1"/>
  <c r="J198" i="6"/>
  <c r="J197" i="6" s="1"/>
  <c r="H198" i="6"/>
  <c r="H197" i="6" s="1"/>
  <c r="H195" i="6"/>
  <c r="H194" i="6" s="1"/>
  <c r="J195" i="6"/>
  <c r="J194" i="6" s="1"/>
  <c r="H192" i="6"/>
  <c r="H191" i="6" s="1"/>
  <c r="J192" i="6"/>
  <c r="J191" i="6" s="1"/>
  <c r="J186" i="6"/>
  <c r="J185" i="6" s="1"/>
  <c r="H186" i="6"/>
  <c r="H185" i="6" s="1"/>
  <c r="J183" i="6"/>
  <c r="J182" i="6" s="1"/>
  <c r="H183" i="6"/>
  <c r="H182" i="6" s="1"/>
  <c r="J180" i="6"/>
  <c r="J179" i="6" s="1"/>
  <c r="H180" i="6"/>
  <c r="H179" i="6" s="1"/>
  <c r="J173" i="6"/>
  <c r="J172" i="6" s="1"/>
  <c r="H173" i="6"/>
  <c r="H172" i="6" s="1"/>
  <c r="J170" i="6"/>
  <c r="J169" i="6" s="1"/>
  <c r="H170" i="6"/>
  <c r="H169" i="6" s="1"/>
  <c r="J167" i="6"/>
  <c r="J166" i="6" s="1"/>
  <c r="H167" i="6"/>
  <c r="H166" i="6" s="1"/>
  <c r="J160" i="6"/>
  <c r="J159" i="6" s="1"/>
  <c r="J158" i="6" s="1"/>
  <c r="J157" i="6" s="1"/>
  <c r="J156" i="6" s="1"/>
  <c r="H160" i="6"/>
  <c r="H159" i="6" s="1"/>
  <c r="H158" i="6" s="1"/>
  <c r="H157" i="6" s="1"/>
  <c r="H156" i="6" s="1"/>
  <c r="J151" i="6"/>
  <c r="J150" i="6" s="1"/>
  <c r="H151" i="6"/>
  <c r="H150" i="6" s="1"/>
  <c r="J148" i="6"/>
  <c r="J147" i="6" s="1"/>
  <c r="H148" i="6"/>
  <c r="H147" i="6" s="1"/>
  <c r="J140" i="6"/>
  <c r="J139" i="6" s="1"/>
  <c r="H140" i="6"/>
  <c r="H139" i="6" s="1"/>
  <c r="J137" i="6"/>
  <c r="J136" i="6" s="1"/>
  <c r="H137" i="6"/>
  <c r="H136" i="6" s="1"/>
  <c r="J134" i="6"/>
  <c r="J133" i="6" s="1"/>
  <c r="H134" i="6"/>
  <c r="H133" i="6" s="1"/>
  <c r="J130" i="6"/>
  <c r="H130" i="6"/>
  <c r="J125" i="6"/>
  <c r="H125" i="6"/>
  <c r="J116" i="6"/>
  <c r="J115" i="6" s="1"/>
  <c r="J114" i="6" s="1"/>
  <c r="H116" i="6"/>
  <c r="H115" i="6" s="1"/>
  <c r="H114" i="6" s="1"/>
  <c r="J112" i="6"/>
  <c r="J111" i="6" s="1"/>
  <c r="J110" i="6" s="1"/>
  <c r="H112" i="6"/>
  <c r="H111" i="6" s="1"/>
  <c r="H110" i="6" s="1"/>
  <c r="J105" i="6"/>
  <c r="J104" i="6" s="1"/>
  <c r="J103" i="6" s="1"/>
  <c r="J102" i="6" s="1"/>
  <c r="J101" i="6" s="1"/>
  <c r="J100" i="6" s="1"/>
  <c r="H105" i="6"/>
  <c r="H104" i="6" s="1"/>
  <c r="H103" i="6" s="1"/>
  <c r="H102" i="6" s="1"/>
  <c r="H101" i="6" s="1"/>
  <c r="H100" i="6" s="1"/>
  <c r="J97" i="6"/>
  <c r="H97" i="6"/>
  <c r="J95" i="6"/>
  <c r="H95" i="6"/>
  <c r="J88" i="6"/>
  <c r="J87" i="6" s="1"/>
  <c r="J86" i="6" s="1"/>
  <c r="J84" i="6" s="1"/>
  <c r="H88" i="6"/>
  <c r="H87" i="6" s="1"/>
  <c r="H86" i="6" s="1"/>
  <c r="H84" i="6" s="1"/>
  <c r="J82" i="6"/>
  <c r="H82" i="6"/>
  <c r="H80" i="6"/>
  <c r="J79" i="6"/>
  <c r="J78" i="6" s="1"/>
  <c r="J73" i="6"/>
  <c r="J72" i="6" s="1"/>
  <c r="H73" i="6"/>
  <c r="H72" i="6" s="1"/>
  <c r="J69" i="6"/>
  <c r="H69" i="6"/>
  <c r="J67" i="6"/>
  <c r="H67" i="6"/>
  <c r="J65" i="6"/>
  <c r="H65" i="6"/>
  <c r="J58" i="6"/>
  <c r="J57" i="6" s="1"/>
  <c r="J56" i="6" s="1"/>
  <c r="J55" i="6" s="1"/>
  <c r="J54" i="6" s="1"/>
  <c r="J53" i="6" s="1"/>
  <c r="H58" i="6"/>
  <c r="H57" i="6" s="1"/>
  <c r="H56" i="6" s="1"/>
  <c r="H55" i="6" s="1"/>
  <c r="H54" i="6" s="1"/>
  <c r="H53" i="6" s="1"/>
  <c r="J51" i="6"/>
  <c r="J50" i="6" s="1"/>
  <c r="J49" i="6" s="1"/>
  <c r="J48" i="6" s="1"/>
  <c r="J47" i="6" s="1"/>
  <c r="H51" i="6"/>
  <c r="H50" i="6" s="1"/>
  <c r="H49" i="6" s="1"/>
  <c r="H48" i="6" s="1"/>
  <c r="H47" i="6" s="1"/>
  <c r="J45" i="6"/>
  <c r="J44" i="6" s="1"/>
  <c r="J43" i="6" s="1"/>
  <c r="J42" i="6" s="1"/>
  <c r="J41" i="6" s="1"/>
  <c r="H45" i="6"/>
  <c r="H44" i="6" s="1"/>
  <c r="H43" i="6" s="1"/>
  <c r="H42" i="6" s="1"/>
  <c r="H41" i="6" s="1"/>
  <c r="J38" i="6"/>
  <c r="H38" i="6"/>
  <c r="J36" i="6"/>
  <c r="H36" i="6"/>
  <c r="J34" i="6"/>
  <c r="H34" i="6"/>
  <c r="J31" i="6"/>
  <c r="H31" i="6"/>
  <c r="J29" i="6"/>
  <c r="H29" i="6"/>
  <c r="J27" i="6"/>
  <c r="J20" i="6"/>
  <c r="H20" i="6"/>
  <c r="J19" i="6"/>
  <c r="J18" i="6" s="1"/>
  <c r="J17" i="6" s="1"/>
  <c r="J16" i="6" s="1"/>
  <c r="J15" i="6" s="1"/>
  <c r="H19" i="6"/>
  <c r="H18" i="6" s="1"/>
  <c r="H17" i="6" s="1"/>
  <c r="H16" i="6" s="1"/>
  <c r="H15" i="6" s="1"/>
  <c r="J81" i="6" l="1"/>
  <c r="H233" i="6"/>
  <c r="H232" i="6" s="1"/>
  <c r="H81" i="6"/>
  <c r="J233" i="6"/>
  <c r="J232" i="6" s="1"/>
  <c r="H209" i="6"/>
  <c r="H208" i="6" s="1"/>
  <c r="H207" i="6" s="1"/>
  <c r="H206" i="6" s="1"/>
  <c r="O350" i="6"/>
  <c r="J309" i="6"/>
  <c r="J305" i="6" s="1"/>
  <c r="O382" i="6"/>
  <c r="J266" i="6"/>
  <c r="J375" i="6"/>
  <c r="H384" i="6"/>
  <c r="H383" i="6" s="1"/>
  <c r="H382" i="6" s="1"/>
  <c r="N350" i="6"/>
  <c r="J384" i="6"/>
  <c r="J383" i="6" s="1"/>
  <c r="J382" i="6" s="1"/>
  <c r="O300" i="6"/>
  <c r="O299" i="6" s="1"/>
  <c r="N382" i="6"/>
  <c r="H94" i="6"/>
  <c r="H93" i="6" s="1"/>
  <c r="H92" i="6" s="1"/>
  <c r="H91" i="6" s="1"/>
  <c r="H90" i="6" s="1"/>
  <c r="J271" i="6"/>
  <c r="J109" i="6"/>
  <c r="J108" i="6" s="1"/>
  <c r="J107" i="6" s="1"/>
  <c r="H261" i="6"/>
  <c r="H266" i="6"/>
  <c r="J33" i="6"/>
  <c r="H419" i="6"/>
  <c r="H418" i="6" s="1"/>
  <c r="H417" i="6" s="1"/>
  <c r="H416" i="6" s="1"/>
  <c r="H415" i="6" s="1"/>
  <c r="H414" i="6" s="1"/>
  <c r="J94" i="6"/>
  <c r="J93" i="6" s="1"/>
  <c r="J92" i="6" s="1"/>
  <c r="J91" i="6" s="1"/>
  <c r="J90" i="6" s="1"/>
  <c r="H63" i="6"/>
  <c r="H62" i="6" s="1"/>
  <c r="H61" i="6" s="1"/>
  <c r="J361" i="6"/>
  <c r="J360" i="6" s="1"/>
  <c r="J359" i="6" s="1"/>
  <c r="J358" i="6" s="1"/>
  <c r="O120" i="6"/>
  <c r="O119" i="6" s="1"/>
  <c r="O118" i="6" s="1"/>
  <c r="O99" i="6" s="1"/>
  <c r="H309" i="6"/>
  <c r="H305" i="6" s="1"/>
  <c r="H353" i="6"/>
  <c r="H352" i="6" s="1"/>
  <c r="H351" i="6" s="1"/>
  <c r="J75" i="6"/>
  <c r="J395" i="6"/>
  <c r="H245" i="6"/>
  <c r="H244" i="6" s="1"/>
  <c r="H243" i="6" s="1"/>
  <c r="O255" i="6"/>
  <c r="O254" i="6" s="1"/>
  <c r="O253" i="6" s="1"/>
  <c r="O252" i="6" s="1"/>
  <c r="J63" i="6"/>
  <c r="J62" i="6" s="1"/>
  <c r="J61" i="6" s="1"/>
  <c r="H222" i="6"/>
  <c r="H215" i="6" s="1"/>
  <c r="H214" i="6" s="1"/>
  <c r="H213" i="6" s="1"/>
  <c r="H271" i="6"/>
  <c r="O25" i="6"/>
  <c r="O24" i="6" s="1"/>
  <c r="O23" i="6" s="1"/>
  <c r="O22" i="6" s="1"/>
  <c r="O60" i="6"/>
  <c r="H33" i="6"/>
  <c r="N175" i="6"/>
  <c r="N142" i="6" s="1"/>
  <c r="N60" i="6"/>
  <c r="N14" i="6" s="1"/>
  <c r="N255" i="6"/>
  <c r="N254" i="6" s="1"/>
  <c r="N253" i="6" s="1"/>
  <c r="N252" i="6" s="1"/>
  <c r="N300" i="6"/>
  <c r="N299" i="6" s="1"/>
  <c r="J26" i="6"/>
  <c r="J132" i="6"/>
  <c r="H178" i="6"/>
  <c r="H177" i="6" s="1"/>
  <c r="H176" i="6" s="1"/>
  <c r="H256" i="6"/>
  <c r="J261" i="6"/>
  <c r="J289" i="6"/>
  <c r="J318" i="6"/>
  <c r="J353" i="6"/>
  <c r="J352" i="6" s="1"/>
  <c r="J351" i="6" s="1"/>
  <c r="H375" i="6"/>
  <c r="H374" i="6" s="1"/>
  <c r="H395" i="6"/>
  <c r="H145" i="6"/>
  <c r="H144" i="6" s="1"/>
  <c r="H143" i="6" s="1"/>
  <c r="J121" i="6"/>
  <c r="H121" i="6"/>
  <c r="J165" i="6"/>
  <c r="J164" i="6" s="1"/>
  <c r="J163" i="6" s="1"/>
  <c r="J162" i="6" s="1"/>
  <c r="N120" i="6"/>
  <c r="N119" i="6" s="1"/>
  <c r="N118" i="6" s="1"/>
  <c r="N99" i="6" s="1"/>
  <c r="O175" i="6"/>
  <c r="O142" i="6" s="1"/>
  <c r="J245" i="6"/>
  <c r="J244" i="6" s="1"/>
  <c r="J243" i="6" s="1"/>
  <c r="H289" i="6"/>
  <c r="H361" i="6"/>
  <c r="H360" i="6" s="1"/>
  <c r="H359" i="6" s="1"/>
  <c r="H358" i="6" s="1"/>
  <c r="J330" i="6"/>
  <c r="J329" i="6" s="1"/>
  <c r="J328" i="6" s="1"/>
  <c r="H132" i="6"/>
  <c r="J178" i="6"/>
  <c r="J177" i="6" s="1"/>
  <c r="J176" i="6" s="1"/>
  <c r="J190" i="6"/>
  <c r="J189" i="6" s="1"/>
  <c r="J188" i="6" s="1"/>
  <c r="J215" i="6"/>
  <c r="J214" i="6" s="1"/>
  <c r="J213" i="6" s="1"/>
  <c r="H330" i="6"/>
  <c r="H329" i="6" s="1"/>
  <c r="H328" i="6" s="1"/>
  <c r="H190" i="6"/>
  <c r="H189" i="6" s="1"/>
  <c r="H188" i="6" s="1"/>
  <c r="H27" i="6"/>
  <c r="H26" i="6" s="1"/>
  <c r="H165" i="6"/>
  <c r="H164" i="6" s="1"/>
  <c r="H163" i="6" s="1"/>
  <c r="H162" i="6" s="1"/>
  <c r="J256" i="6"/>
  <c r="H109" i="6"/>
  <c r="H108" i="6" s="1"/>
  <c r="H107" i="6" s="1"/>
  <c r="J145" i="6"/>
  <c r="J144" i="6" s="1"/>
  <c r="J143" i="6" s="1"/>
  <c r="H318" i="6"/>
  <c r="H79" i="6"/>
  <c r="H78" i="6" s="1"/>
  <c r="J419" i="6"/>
  <c r="J418" i="6" s="1"/>
  <c r="J417" i="6" s="1"/>
  <c r="J416" i="6" s="1"/>
  <c r="J415" i="6" s="1"/>
  <c r="J414" i="6" s="1"/>
  <c r="H76" i="6" l="1"/>
  <c r="H75" i="6" s="1"/>
  <c r="H231" i="6"/>
  <c r="J231" i="6"/>
  <c r="H373" i="6"/>
  <c r="H372" i="6" s="1"/>
  <c r="H371" i="6" s="1"/>
  <c r="O230" i="6"/>
  <c r="H350" i="6"/>
  <c r="H300" i="6"/>
  <c r="H299" i="6" s="1"/>
  <c r="J300" i="6"/>
  <c r="J299" i="6" s="1"/>
  <c r="J373" i="6"/>
  <c r="J372" i="6" s="1"/>
  <c r="J371" i="6" s="1"/>
  <c r="O373" i="6"/>
  <c r="O372" i="6" s="1"/>
  <c r="O371" i="6" s="1"/>
  <c r="N373" i="6"/>
  <c r="N372" i="6" s="1"/>
  <c r="N371" i="6" s="1"/>
  <c r="H120" i="6"/>
  <c r="H119" i="6" s="1"/>
  <c r="H118" i="6" s="1"/>
  <c r="H99" i="6" s="1"/>
  <c r="J350" i="6"/>
  <c r="J25" i="6"/>
  <c r="J24" i="6" s="1"/>
  <c r="J23" i="6" s="1"/>
  <c r="J22" i="6" s="1"/>
  <c r="H175" i="6"/>
  <c r="H142" i="6" s="1"/>
  <c r="O14" i="6"/>
  <c r="H255" i="6"/>
  <c r="H254" i="6" s="1"/>
  <c r="H253" i="6" s="1"/>
  <c r="H252" i="6" s="1"/>
  <c r="J120" i="6"/>
  <c r="J119" i="6" s="1"/>
  <c r="J118" i="6" s="1"/>
  <c r="J99" i="6" s="1"/>
  <c r="N230" i="6"/>
  <c r="H25" i="6"/>
  <c r="H24" i="6" s="1"/>
  <c r="H23" i="6" s="1"/>
  <c r="H22" i="6" s="1"/>
  <c r="J255" i="6"/>
  <c r="J254" i="6" s="1"/>
  <c r="J253" i="6" s="1"/>
  <c r="J252" i="6" s="1"/>
  <c r="J175" i="6"/>
  <c r="J142" i="6" s="1"/>
  <c r="H14" i="6" l="1"/>
  <c r="J14" i="6"/>
  <c r="J230" i="6"/>
  <c r="H230" i="6"/>
  <c r="N424" i="6"/>
  <c r="O424" i="6"/>
  <c r="J424" i="6" l="1"/>
  <c r="H424" i="6"/>
  <c r="H426" i="6" s="1"/>
</calcChain>
</file>

<file path=xl/sharedStrings.xml><?xml version="1.0" encoding="utf-8"?>
<sst xmlns="http://schemas.openxmlformats.org/spreadsheetml/2006/main" count="1399" uniqueCount="332">
  <si>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</si>
  <si>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</si>
  <si>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</si>
  <si>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</si>
  <si>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</si>
  <si>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</si>
  <si>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</si>
  <si>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</si>
  <si>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</si>
  <si>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</si>
  <si>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</si>
  <si>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</si>
  <si>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</si>
  <si>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</si>
  <si>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</si>
  <si>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</si>
  <si>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</si>
  <si>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</si>
  <si>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</si>
  <si>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</si>
  <si>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</si>
  <si>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</si>
  <si>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</si>
  <si>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</si>
  <si>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</si>
  <si>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</si>
  <si>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</si>
  <si>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</si>
  <si>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</si>
  <si>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</si>
  <si>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</si>
  <si>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</si>
  <si>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</si>
  <si>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</si>
  <si>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</si>
  <si>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</si>
  <si>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</si>
  <si>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</si>
  <si>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</si>
  <si>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</si>
  <si>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</si>
  <si>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</si>
  <si>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</si>
  <si>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</si>
  <si>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</si>
  <si>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</si>
  <si>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</si>
  <si>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</si>
  <si>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</si>
  <si>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</si>
  <si>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</si>
  <si>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</si>
  <si>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</si>
  <si>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</si>
  <si>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</si>
  <si>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</si>
  <si>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</si>
  <si>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</si>
  <si>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</si>
  <si>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</si>
  <si>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</si>
  <si>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</si>
  <si>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</si>
  <si>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</si>
  <si>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</si>
  <si>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</si>
  <si>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</si>
  <si>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</si>
  <si>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</si>
  <si>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</si>
  <si>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</si>
  <si>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</si>
  <si>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</si>
  <si>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</si>
  <si>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</si>
  <si>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</si>
  <si>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</si>
  <si>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</si>
  <si>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</si>
  <si>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</si>
  <si>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</si>
  <si>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</si>
  <si>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</si>
  <si>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</si>
  <si>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</si>
  <si>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</si>
  <si>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</si>
  <si>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</si>
  <si>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</si>
  <si>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</si>
  <si>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</si>
  <si>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</si>
  <si>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</si>
  <si>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</si>
  <si>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</si>
  <si>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</si>
  <si>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</si>
  <si>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</si>
  <si>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</si>
  <si>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</si>
  <si>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</si>
  <si>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</si>
  <si>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</si>
  <si>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</si>
  <si>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</si>
  <si>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</si>
  <si>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</si>
  <si>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</si>
  <si>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</si>
  <si>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</si>
  <si>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</si>
  <si>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</si>
  <si>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</si>
  <si>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</si>
  <si>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</si>
  <si>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</si>
  <si>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</si>
  <si>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</si>
  <si>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</si>
  <si>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</si>
  <si>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</si>
  <si>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</si>
  <si>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</si>
  <si>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</si>
  <si>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</si>
  <si>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</si>
  <si>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</si>
  <si>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</si>
  <si>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</si>
  <si>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</si>
  <si>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</si>
  <si>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</si>
  <si>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</si>
  <si>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</si>
  <si>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</si>
  <si>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</si>
  <si>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</si>
  <si>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</si>
  <si>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</si>
  <si>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</si>
  <si>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</si>
  <si>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</si>
  <si>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</si>
  <si>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</si>
  <si>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</si>
  <si>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</si>
  <si>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</si>
  <si>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</si>
  <si>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</si>
  <si>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</si>
  <si>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</si>
  <si>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</si>
  <si>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</si>
  <si>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</si>
  <si>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</si>
  <si>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</si>
  <si>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</si>
  <si>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</si>
  <si>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</si>
  <si>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</si>
  <si>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</si>
  <si>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</si>
  <si>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</si>
  <si>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</si>
  <si>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</si>
  <si>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</si>
  <si>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</si>
  <si>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</si>
  <si>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</si>
  <si>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</si>
  <si>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</si>
  <si>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</si>
  <si>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</si>
  <si>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</si>
  <si>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</si>
  <si>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</si>
  <si>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</si>
  <si>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</si>
  <si>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</si>
  <si>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</si>
  <si>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</si>
  <si>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</si>
  <si>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</si>
  <si>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</si>
  <si>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</si>
  <si>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</si>
  <si>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</si>
  <si>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</si>
  <si>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</si>
  <si>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</si>
  <si>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</si>
  <si>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</si>
  <si>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</si>
  <si>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</si>
  <si>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</si>
  <si>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</si>
  <si>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</si>
  <si>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</si>
  <si>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</si>
  <si>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</si>
  <si>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</si>
  <si>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</si>
  <si>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</si>
  <si>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</si>
  <si>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</si>
  <si>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</si>
  <si>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</si>
  <si>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</si>
  <si>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</si>
  <si>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</si>
  <si>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</si>
  <si>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</si>
  <si>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</si>
  <si>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</si>
  <si>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</si>
  <si>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</si>
  <si>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</si>
  <si>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</si>
  <si>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</si>
  <si>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</si>
  <si>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</si>
  <si>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</si>
  <si>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</si>
  <si>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</si>
  <si>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</si>
  <si>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</si>
  <si>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</si>
  <si>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</si>
  <si>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</si>
  <si>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</si>
  <si>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</si>
  <si>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</si>
  <si>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</si>
  <si>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</si>
  <si>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</si>
  <si>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</si>
  <si>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</si>
  <si>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</si>
  <si>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</si>
  <si>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</si>
  <si>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</si>
  <si>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</si>
  <si>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</si>
  <si>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</si>
  <si>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</si>
  <si>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</si>
  <si>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</si>
  <si>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</si>
  <si>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</si>
  <si>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</si>
  <si>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</si>
  <si>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</si>
  <si>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</si>
  <si>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</si>
  <si>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</si>
  <si>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</si>
  <si>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</si>
  <si>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</si>
  <si>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</si>
  <si>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</si>
  <si>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</si>
  <si>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</si>
  <si>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</si>
  <si>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</si>
  <si>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</si>
  <si>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</si>
  <si>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</si>
  <si>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</si>
  <si>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</si>
  <si>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</si>
  <si>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</si>
  <si>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</si>
  <si>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</si>
  <si>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</si>
  <si>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</si>
  <si>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</si>
  <si>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</si>
  <si>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</si>
  <si>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</si>
  <si>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</si>
  <si>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</si>
  <si>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</si>
  <si>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</si>
  <si>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</si>
  <si>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</si>
  <si>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</si>
  <si>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</si>
  <si>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</si>
  <si>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</si>
  <si>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</si>
  <si>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</si>
  <si>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</si>
  <si>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</si>
  <si>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</si>
  <si>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</si>
  <si>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</si>
  <si>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</si>
  <si>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</si>
  <si>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</si>
  <si>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</si>
  <si>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</si>
  <si>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</si>
  <si>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</si>
  <si>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</si>
  <si>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</si>
  <si>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</si>
  <si>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</si>
  <si>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</si>
  <si>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</si>
  <si>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</si>
  <si>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</si>
  <si>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</si>
  <si>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</si>
  <si>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</si>
  <si>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</si>
  <si>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</si>
  <si>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</si>
  <si>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</si>
  <si>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</si>
  <si>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</si>
  <si>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</si>
  <si>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</si>
  <si>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</si>
  <si>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</si>
  <si>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</si>
  <si>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Приложение № 9</t>
  </si>
  <si>
    <t>Ведомственная структура расходов бюджета городского поселения Игрим  на 2024 год</t>
  </si>
  <si>
    <t>ППП</t>
  </si>
  <si>
    <t>в т.ч. за счет субвенций</t>
  </si>
  <si>
    <t xml:space="preserve">Приложение № 5  </t>
  </si>
  <si>
    <t>Исполнение судебных актов Российской Федерации и мировых соглашений по возмещению причиненного вреда</t>
  </si>
  <si>
    <t xml:space="preserve">от 17.04.2024 №  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</si>
</sst>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49" fontId="4" fillId="4" borderId="2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2" xfId="1" applyNumberFormat="1" applyFont="1" applyFill="1" applyBorder="1" applyAlignment="1" applyProtection="1">
      <alignment horizontal="center" vertical="center"/>
      <protection hidden="1"/>
    </xf>
    <xf numFmtId="167" fontId="4" fillId="4" borderId="4" xfId="1" applyNumberFormat="1" applyFont="1" applyFill="1" applyBorder="1" applyAlignment="1" applyProtection="1">
      <alignment horizontal="center" vertical="center"/>
      <protection hidden="1"/>
    </xf>
    <xf numFmtId="167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5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169" fontId="4" fillId="5" borderId="3" xfId="1" applyNumberFormat="1" applyFont="1" applyFill="1" applyBorder="1" applyAlignment="1" applyProtection="1">
      <alignment horizontal="right" vertical="center"/>
      <protection hidden="1"/>
    </xf>
    <xf numFmtId="169" fontId="4" fillId="5" borderId="1" xfId="1" applyNumberFormat="1" applyFont="1" applyFill="1" applyBorder="1" applyAlignment="1" applyProtection="1">
      <alignment horizontal="right" vertical="center"/>
      <protection hidden="1"/>
    </xf>
    <xf numFmtId="0" fontId="5" fillId="3" borderId="0" xfId="1" applyFont="1" applyFill="1" applyBorder="1" applyAlignment="1">
      <alignment horizontal="right"/>
    </xf>
    <xf numFmtId="0" fontId="7" fillId="0" borderId="0" xfId="1" applyFont="1" applyFill="1"/>
    <xf numFmtId="49" fontId="4" fillId="3" borderId="1" xfId="0" applyNumberFormat="1" applyFont="1" applyFill="1" applyBorder="1" applyAlignment="1">
      <alignment horizontal="left" vertical="center" wrapText="1"/>
    </xf>
    <xf numFmtId="168" fontId="4" fillId="3" borderId="1" xfId="1" applyNumberFormat="1" applyFont="1" applyFill="1" applyBorder="1" applyAlignment="1" applyProtection="1">
      <alignment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/>
    <xf numFmtId="49" fontId="4" fillId="6" borderId="1" xfId="1" applyNumberFormat="1" applyFont="1" applyFill="1" applyBorder="1" applyAlignment="1" applyProtection="1">
      <alignment horizontal="center" vertical="center"/>
      <protection hidden="1"/>
    </xf>
    <xf numFmtId="167" fontId="4" fillId="6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26"/>
  <sheetViews>
    <sheetView tabSelected="1" zoomScale="105" zoomScaleNormal="105" workbookViewId="0">
      <selection activeCell="L5" sqref="L5"/>
    </sheetView>
  </sheetViews>
  <sheetFormatPr defaultColWidth="11.140625" defaultRowHeight="12" x14ac:dyDescent="0.2"/>
  <cols>
    <col min="1" max="1" width="2.42578125" style="29" customWidth="1"/>
    <col min="2" max="2" width="51.7109375" style="29" customWidth="1"/>
    <col min="3" max="3" width="5" style="57" customWidth="1"/>
    <col min="4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customWidth="1"/>
    <col min="9" max="9" width="8" style="29" customWidth="1"/>
    <col min="10" max="10" width="9.28515625" style="29" customWidth="1"/>
    <col min="11" max="11" width="8" style="29" customWidth="1"/>
    <col min="12" max="12" width="9.28515625" style="29" customWidth="1"/>
    <col min="13" max="13" width="8" style="29" customWidth="1"/>
    <col min="14" max="15" width="9.28515625" style="29" hidden="1" customWidth="1"/>
    <col min="16" max="16" width="11.140625" style="29" customWidth="1"/>
    <col min="17" max="16384" width="11.140625" style="29"/>
  </cols>
  <sheetData>
    <row r="1" spans="1:15" x14ac:dyDescent="0.2">
      <c r="L1" s="52" t="s">
        <v>329</v>
      </c>
    </row>
    <row r="2" spans="1:15" x14ac:dyDescent="0.2">
      <c r="L2" s="52" t="s">
        <v>0</v>
      </c>
    </row>
    <row r="3" spans="1:15" ht="8.25" customHeight="1" x14ac:dyDescent="0.2">
      <c r="L3" s="52" t="s">
        <v>1</v>
      </c>
    </row>
    <row r="4" spans="1:15" ht="9.75" customHeight="1" x14ac:dyDescent="0.2">
      <c r="L4" s="52" t="s">
        <v>331</v>
      </c>
    </row>
    <row r="6" spans="1:15" x14ac:dyDescent="0.2">
      <c r="A6" s="48"/>
      <c r="B6" s="48"/>
      <c r="C6" s="49"/>
      <c r="D6" s="49"/>
      <c r="E6" s="49"/>
      <c r="F6" s="50"/>
      <c r="G6" s="51"/>
      <c r="L6" s="52" t="s">
        <v>325</v>
      </c>
      <c r="N6" s="52"/>
      <c r="O6" s="82" t="s">
        <v>222</v>
      </c>
    </row>
    <row r="7" spans="1:15" x14ac:dyDescent="0.2">
      <c r="A7" s="53"/>
      <c r="B7" s="53"/>
      <c r="C7" s="54"/>
      <c r="D7" s="54"/>
      <c r="E7" s="54"/>
      <c r="F7" s="50"/>
      <c r="G7" s="1"/>
      <c r="L7" s="52" t="s">
        <v>0</v>
      </c>
      <c r="N7" s="52"/>
      <c r="O7" s="52" t="s">
        <v>0</v>
      </c>
    </row>
    <row r="8" spans="1:15" x14ac:dyDescent="0.2">
      <c r="A8" s="1"/>
      <c r="B8" s="1"/>
      <c r="C8" s="54"/>
      <c r="D8" s="54"/>
      <c r="E8" s="54"/>
      <c r="F8" s="50"/>
      <c r="G8" s="1"/>
      <c r="L8" s="52" t="s">
        <v>1</v>
      </c>
      <c r="N8" s="52"/>
      <c r="O8" s="52" t="s">
        <v>1</v>
      </c>
    </row>
    <row r="9" spans="1:15" x14ac:dyDescent="0.2">
      <c r="A9" s="1"/>
      <c r="B9" s="1"/>
      <c r="C9" s="54"/>
      <c r="D9" s="54"/>
      <c r="E9" s="54"/>
      <c r="F9" s="50"/>
      <c r="G9" s="1"/>
      <c r="L9" s="52" t="s">
        <v>317</v>
      </c>
      <c r="N9" s="52"/>
      <c r="O9" s="52" t="s">
        <v>169</v>
      </c>
    </row>
    <row r="10" spans="1:15" ht="59.25" customHeight="1" x14ac:dyDescent="0.2">
      <c r="B10" s="92" t="s">
        <v>326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88"/>
      <c r="N10" s="63"/>
    </row>
    <row r="11" spans="1:15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327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7" t="s">
        <v>328</v>
      </c>
      <c r="J12" s="11" t="s">
        <v>132</v>
      </c>
      <c r="K12" s="87" t="s">
        <v>328</v>
      </c>
      <c r="L12" s="11" t="s">
        <v>156</v>
      </c>
      <c r="M12" s="87" t="s">
        <v>328</v>
      </c>
      <c r="N12" s="11" t="s">
        <v>131</v>
      </c>
      <c r="O12" s="11" t="s">
        <v>131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170</v>
      </c>
      <c r="I13" s="11"/>
      <c r="J13" s="11"/>
      <c r="K13" s="11"/>
      <c r="L13" s="11" t="s">
        <v>170</v>
      </c>
      <c r="M13" s="11"/>
      <c r="N13" s="11" t="s">
        <v>220</v>
      </c>
      <c r="O13" s="11" t="s">
        <v>221</v>
      </c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75488.700000000012</v>
      </c>
      <c r="I14" s="15"/>
      <c r="J14" s="15">
        <f t="shared" ref="J14:L14" si="0">J15+J22+J41+J47+J53+J60</f>
        <v>-8958.4</v>
      </c>
      <c r="K14" s="15"/>
      <c r="L14" s="15">
        <f t="shared" si="0"/>
        <v>66530.3</v>
      </c>
      <c r="M14" s="15"/>
      <c r="N14" s="15">
        <f>N15+N22+N41+N47+N53+N60</f>
        <v>77711.5</v>
      </c>
      <c r="O14" s="15">
        <f>O15+O22+O41+O47+O53+O60</f>
        <v>80840.400000000009</v>
      </c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3324.4</v>
      </c>
      <c r="I15" s="15"/>
      <c r="J15" s="15">
        <f t="shared" ref="J15" si="1">J16</f>
        <v>0</v>
      </c>
      <c r="K15" s="15"/>
      <c r="L15" s="15">
        <f>L16</f>
        <v>3324.4</v>
      </c>
      <c r="M15" s="15"/>
      <c r="N15" s="15">
        <f>N16</f>
        <v>3380</v>
      </c>
      <c r="O15" s="15">
        <f>O16</f>
        <v>3380</v>
      </c>
    </row>
    <row r="16" spans="1:15" ht="24" x14ac:dyDescent="0.2">
      <c r="A16" s="1"/>
      <c r="B16" s="16" t="s">
        <v>277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O18" si="2">H17</f>
        <v>3324.4</v>
      </c>
      <c r="I16" s="15"/>
      <c r="J16" s="15">
        <f t="shared" si="2"/>
        <v>0</v>
      </c>
      <c r="K16" s="15"/>
      <c r="L16" s="15">
        <f t="shared" si="2"/>
        <v>3324.4</v>
      </c>
      <c r="M16" s="15"/>
      <c r="N16" s="15">
        <f t="shared" si="2"/>
        <v>3380</v>
      </c>
      <c r="O16" s="15">
        <f t="shared" si="2"/>
        <v>3380</v>
      </c>
    </row>
    <row r="17" spans="1:15" x14ac:dyDescent="0.2">
      <c r="A17" s="1"/>
      <c r="B17" s="16" t="s">
        <v>268</v>
      </c>
      <c r="C17" s="13">
        <v>650</v>
      </c>
      <c r="D17" s="13">
        <v>1</v>
      </c>
      <c r="E17" s="13">
        <v>2</v>
      </c>
      <c r="F17" s="10" t="s">
        <v>224</v>
      </c>
      <c r="G17" s="14" t="s">
        <v>8</v>
      </c>
      <c r="H17" s="15">
        <f>H18</f>
        <v>3324.4</v>
      </c>
      <c r="I17" s="15"/>
      <c r="J17" s="15">
        <f t="shared" si="2"/>
        <v>0</v>
      </c>
      <c r="K17" s="15"/>
      <c r="L17" s="15">
        <f t="shared" ref="L17:O18" si="3">L18</f>
        <v>3324.4</v>
      </c>
      <c r="M17" s="15"/>
      <c r="N17" s="15">
        <f t="shared" si="3"/>
        <v>3380</v>
      </c>
      <c r="O17" s="15">
        <f t="shared" si="3"/>
        <v>3380</v>
      </c>
    </row>
    <row r="18" spans="1:15" ht="24" x14ac:dyDescent="0.2">
      <c r="A18" s="1"/>
      <c r="B18" s="17" t="s">
        <v>278</v>
      </c>
      <c r="C18" s="13">
        <v>650</v>
      </c>
      <c r="D18" s="13">
        <v>1</v>
      </c>
      <c r="E18" s="13">
        <v>2</v>
      </c>
      <c r="F18" s="10" t="s">
        <v>223</v>
      </c>
      <c r="G18" s="14"/>
      <c r="H18" s="15">
        <f>H19</f>
        <v>3324.4</v>
      </c>
      <c r="I18" s="15"/>
      <c r="J18" s="15">
        <f t="shared" si="2"/>
        <v>0</v>
      </c>
      <c r="K18" s="15"/>
      <c r="L18" s="15">
        <f t="shared" si="3"/>
        <v>3324.4</v>
      </c>
      <c r="M18" s="15"/>
      <c r="N18" s="15">
        <f t="shared" si="3"/>
        <v>3380</v>
      </c>
      <c r="O18" s="15">
        <f t="shared" si="3"/>
        <v>3380</v>
      </c>
    </row>
    <row r="19" spans="1:15" x14ac:dyDescent="0.2">
      <c r="A19" s="1"/>
      <c r="B19" s="16" t="s">
        <v>279</v>
      </c>
      <c r="C19" s="13">
        <v>650</v>
      </c>
      <c r="D19" s="13">
        <v>1</v>
      </c>
      <c r="E19" s="13">
        <v>2</v>
      </c>
      <c r="F19" s="10" t="s">
        <v>171</v>
      </c>
      <c r="G19" s="14" t="s">
        <v>8</v>
      </c>
      <c r="H19" s="15">
        <f>H21</f>
        <v>3324.4</v>
      </c>
      <c r="I19" s="15"/>
      <c r="J19" s="15">
        <f t="shared" ref="J19" si="4">J21</f>
        <v>0</v>
      </c>
      <c r="K19" s="15"/>
      <c r="L19" s="15">
        <f>L21</f>
        <v>3324.4</v>
      </c>
      <c r="M19" s="15"/>
      <c r="N19" s="15">
        <f>N21</f>
        <v>3380</v>
      </c>
      <c r="O19" s="15">
        <f>O21</f>
        <v>3380</v>
      </c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171</v>
      </c>
      <c r="G20" s="14">
        <v>100</v>
      </c>
      <c r="H20" s="15">
        <f>H21</f>
        <v>3324.4</v>
      </c>
      <c r="I20" s="15"/>
      <c r="J20" s="15">
        <f t="shared" ref="J20" si="5">J21</f>
        <v>0</v>
      </c>
      <c r="K20" s="15"/>
      <c r="L20" s="15">
        <f>L21</f>
        <v>3324.4</v>
      </c>
      <c r="M20" s="15"/>
      <c r="N20" s="15">
        <f>N21</f>
        <v>3380</v>
      </c>
      <c r="O20" s="15">
        <f>O21</f>
        <v>3380</v>
      </c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171</v>
      </c>
      <c r="G21" s="14" t="s">
        <v>13</v>
      </c>
      <c r="H21" s="15">
        <v>3324.4</v>
      </c>
      <c r="I21" s="15"/>
      <c r="J21" s="15"/>
      <c r="K21" s="15"/>
      <c r="L21" s="15">
        <f>H21+J21</f>
        <v>3324.4</v>
      </c>
      <c r="M21" s="15"/>
      <c r="N21" s="15">
        <v>3380</v>
      </c>
      <c r="O21" s="15">
        <v>3380</v>
      </c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34400.600000000006</v>
      </c>
      <c r="I22" s="15"/>
      <c r="J22" s="15">
        <f t="shared" ref="J22:J24" si="6">J23</f>
        <v>-5500</v>
      </c>
      <c r="K22" s="15"/>
      <c r="L22" s="15">
        <f t="shared" ref="L22:O24" si="7">L23</f>
        <v>28900.600000000002</v>
      </c>
      <c r="M22" s="15"/>
      <c r="N22" s="15">
        <f t="shared" si="7"/>
        <v>35782.300000000003</v>
      </c>
      <c r="O22" s="15">
        <f t="shared" si="7"/>
        <v>35282.300000000003</v>
      </c>
    </row>
    <row r="23" spans="1:15" ht="24" x14ac:dyDescent="0.2">
      <c r="A23" s="1"/>
      <c r="B23" s="16" t="s">
        <v>277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34400.600000000006</v>
      </c>
      <c r="I23" s="15"/>
      <c r="J23" s="15">
        <f t="shared" si="6"/>
        <v>-5500</v>
      </c>
      <c r="K23" s="15"/>
      <c r="L23" s="15">
        <f t="shared" si="7"/>
        <v>28900.600000000002</v>
      </c>
      <c r="M23" s="15"/>
      <c r="N23" s="15">
        <f t="shared" si="7"/>
        <v>35782.300000000003</v>
      </c>
      <c r="O23" s="15">
        <f t="shared" si="7"/>
        <v>35282.300000000003</v>
      </c>
    </row>
    <row r="24" spans="1:15" x14ac:dyDescent="0.2">
      <c r="A24" s="1"/>
      <c r="B24" s="16" t="s">
        <v>268</v>
      </c>
      <c r="C24" s="13">
        <v>650</v>
      </c>
      <c r="D24" s="13">
        <v>1</v>
      </c>
      <c r="E24" s="13">
        <v>4</v>
      </c>
      <c r="F24" s="10" t="s">
        <v>224</v>
      </c>
      <c r="G24" s="14" t="s">
        <v>8</v>
      </c>
      <c r="H24" s="15">
        <f>H25</f>
        <v>34400.600000000006</v>
      </c>
      <c r="I24" s="15"/>
      <c r="J24" s="15">
        <f t="shared" si="6"/>
        <v>-5500</v>
      </c>
      <c r="K24" s="15"/>
      <c r="L24" s="15">
        <f t="shared" si="7"/>
        <v>28900.600000000002</v>
      </c>
      <c r="M24" s="15"/>
      <c r="N24" s="15">
        <f t="shared" si="7"/>
        <v>35782.300000000003</v>
      </c>
      <c r="O24" s="15">
        <f t="shared" si="7"/>
        <v>35282.300000000003</v>
      </c>
    </row>
    <row r="25" spans="1:15" ht="24" x14ac:dyDescent="0.2">
      <c r="A25" s="1"/>
      <c r="B25" s="17" t="s">
        <v>278</v>
      </c>
      <c r="C25" s="13">
        <v>650</v>
      </c>
      <c r="D25" s="13">
        <v>1</v>
      </c>
      <c r="E25" s="13">
        <v>4</v>
      </c>
      <c r="F25" s="10" t="s">
        <v>223</v>
      </c>
      <c r="G25" s="14"/>
      <c r="H25" s="15">
        <f>H26+H33</f>
        <v>34400.600000000006</v>
      </c>
      <c r="I25" s="15"/>
      <c r="J25" s="15">
        <f t="shared" ref="J25" si="8">J26+J33</f>
        <v>-5500</v>
      </c>
      <c r="K25" s="15"/>
      <c r="L25" s="15">
        <f>L26+L33</f>
        <v>28900.600000000002</v>
      </c>
      <c r="M25" s="15"/>
      <c r="N25" s="15">
        <f>N26+N33</f>
        <v>35782.300000000003</v>
      </c>
      <c r="O25" s="15">
        <f>O26+O33</f>
        <v>35282.300000000003</v>
      </c>
    </row>
    <row r="26" spans="1:15" ht="24" x14ac:dyDescent="0.2">
      <c r="A26" s="1"/>
      <c r="B26" s="17" t="s">
        <v>311</v>
      </c>
      <c r="C26" s="13">
        <v>650</v>
      </c>
      <c r="D26" s="13">
        <v>1</v>
      </c>
      <c r="E26" s="13">
        <v>4</v>
      </c>
      <c r="F26" s="10" t="s">
        <v>172</v>
      </c>
      <c r="G26" s="14" t="s">
        <v>8</v>
      </c>
      <c r="H26" s="15">
        <f>H27+H29+H31</f>
        <v>34350.600000000006</v>
      </c>
      <c r="I26" s="15"/>
      <c r="J26" s="15">
        <f t="shared" ref="J26" si="9">J27+J29+J31</f>
        <v>-5500</v>
      </c>
      <c r="K26" s="15"/>
      <c r="L26" s="15">
        <f>L27+L29+L31</f>
        <v>28850.600000000002</v>
      </c>
      <c r="M26" s="15"/>
      <c r="N26" s="15">
        <f>N27+N29+N31</f>
        <v>35782.300000000003</v>
      </c>
      <c r="O26" s="15">
        <f>O27+O29+O31</f>
        <v>35282.300000000003</v>
      </c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172</v>
      </c>
      <c r="G27" s="14" t="s">
        <v>11</v>
      </c>
      <c r="H27" s="15">
        <f>H28</f>
        <v>34077.300000000003</v>
      </c>
      <c r="I27" s="15"/>
      <c r="J27" s="15">
        <f t="shared" ref="J27" si="10">J28</f>
        <v>-5500</v>
      </c>
      <c r="K27" s="15"/>
      <c r="L27" s="15">
        <f>L28</f>
        <v>28577.300000000003</v>
      </c>
      <c r="M27" s="15"/>
      <c r="N27" s="15">
        <f>N28</f>
        <v>35707</v>
      </c>
      <c r="O27" s="15">
        <f>O28</f>
        <v>35207</v>
      </c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172</v>
      </c>
      <c r="G28" s="14" t="s">
        <v>13</v>
      </c>
      <c r="H28" s="15">
        <v>34077.300000000003</v>
      </c>
      <c r="I28" s="15"/>
      <c r="J28" s="15">
        <v>-5500</v>
      </c>
      <c r="K28" s="15"/>
      <c r="L28" s="15">
        <f>H28+J28</f>
        <v>28577.300000000003</v>
      </c>
      <c r="M28" s="15"/>
      <c r="N28" s="66">
        <v>35707</v>
      </c>
      <c r="O28" s="66">
        <v>35207</v>
      </c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172</v>
      </c>
      <c r="G29" s="14" t="s">
        <v>15</v>
      </c>
      <c r="H29" s="15">
        <f>H30</f>
        <v>188</v>
      </c>
      <c r="I29" s="15"/>
      <c r="J29" s="15">
        <f t="shared" ref="J29" si="11">J30</f>
        <v>0</v>
      </c>
      <c r="K29" s="15"/>
      <c r="L29" s="15">
        <f>L30</f>
        <v>188</v>
      </c>
      <c r="M29" s="15"/>
      <c r="N29" s="15">
        <f>N30</f>
        <v>0</v>
      </c>
      <c r="O29" s="15">
        <f>O30</f>
        <v>0</v>
      </c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172</v>
      </c>
      <c r="G30" s="14" t="s">
        <v>17</v>
      </c>
      <c r="H30" s="15">
        <v>188</v>
      </c>
      <c r="I30" s="15"/>
      <c r="J30" s="15"/>
      <c r="K30" s="15"/>
      <c r="L30" s="15">
        <f>H30+J30</f>
        <v>188</v>
      </c>
      <c r="M30" s="15"/>
      <c r="N30" s="15">
        <v>0</v>
      </c>
      <c r="O30" s="15">
        <v>0</v>
      </c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172</v>
      </c>
      <c r="G31" s="14">
        <v>800</v>
      </c>
      <c r="H31" s="15">
        <f>H32</f>
        <v>85.3</v>
      </c>
      <c r="I31" s="15"/>
      <c r="J31" s="15">
        <f t="shared" ref="J31" si="12">J32</f>
        <v>0</v>
      </c>
      <c r="K31" s="15"/>
      <c r="L31" s="15">
        <f>L32</f>
        <v>85.3</v>
      </c>
      <c r="M31" s="15"/>
      <c r="N31" s="15">
        <f>N32</f>
        <v>75.3</v>
      </c>
      <c r="O31" s="15">
        <f>O32</f>
        <v>75.3</v>
      </c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172</v>
      </c>
      <c r="G32" s="14">
        <v>850</v>
      </c>
      <c r="H32" s="15">
        <v>85.3</v>
      </c>
      <c r="I32" s="15"/>
      <c r="J32" s="15"/>
      <c r="K32" s="15"/>
      <c r="L32" s="15">
        <f>H32+J32</f>
        <v>85.3</v>
      </c>
      <c r="M32" s="15"/>
      <c r="N32" s="15">
        <v>75.3</v>
      </c>
      <c r="O32" s="15">
        <v>75.3</v>
      </c>
    </row>
    <row r="33" spans="1:15" x14ac:dyDescent="0.2">
      <c r="A33" s="1"/>
      <c r="B33" s="17" t="s">
        <v>280</v>
      </c>
      <c r="C33" s="13">
        <v>650</v>
      </c>
      <c r="D33" s="13">
        <v>1</v>
      </c>
      <c r="E33" s="13">
        <v>4</v>
      </c>
      <c r="F33" s="10" t="s">
        <v>173</v>
      </c>
      <c r="G33" s="14"/>
      <c r="H33" s="15">
        <f>H34+H36+H38</f>
        <v>50</v>
      </c>
      <c r="I33" s="15"/>
      <c r="J33" s="15">
        <f t="shared" ref="J33" si="13">J34+J36+J38</f>
        <v>0</v>
      </c>
      <c r="K33" s="15"/>
      <c r="L33" s="15">
        <f>L34+L36+L38</f>
        <v>50</v>
      </c>
      <c r="M33" s="15"/>
      <c r="N33" s="15">
        <f>N34+N36+N38</f>
        <v>0</v>
      </c>
      <c r="O33" s="15">
        <f>O34+O36+O38</f>
        <v>0</v>
      </c>
    </row>
    <row r="34" spans="1:15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73" t="s">
        <v>173</v>
      </c>
      <c r="G34" s="39" t="s">
        <v>11</v>
      </c>
      <c r="H34" s="40">
        <f>H35</f>
        <v>0</v>
      </c>
      <c r="I34" s="40"/>
      <c r="J34" s="40">
        <f t="shared" ref="J34" si="14">J35</f>
        <v>0</v>
      </c>
      <c r="K34" s="40"/>
      <c r="L34" s="40">
        <f>L35</f>
        <v>0</v>
      </c>
      <c r="M34" s="40"/>
      <c r="N34" s="40">
        <f>N35</f>
        <v>0</v>
      </c>
      <c r="O34" s="40">
        <f>O35</f>
        <v>0</v>
      </c>
    </row>
    <row r="35" spans="1:15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73" t="s">
        <v>173</v>
      </c>
      <c r="G35" s="69">
        <v>120</v>
      </c>
      <c r="H35" s="15">
        <v>0</v>
      </c>
      <c r="I35" s="15"/>
      <c r="J35" s="15"/>
      <c r="K35" s="15"/>
      <c r="L35" s="15">
        <v>0</v>
      </c>
      <c r="M35" s="15"/>
      <c r="N35" s="15">
        <v>0</v>
      </c>
      <c r="O35" s="15">
        <v>0</v>
      </c>
    </row>
    <row r="36" spans="1:15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73" t="s">
        <v>173</v>
      </c>
      <c r="G36" s="14">
        <v>200</v>
      </c>
      <c r="H36" s="15">
        <f>H37</f>
        <v>0</v>
      </c>
      <c r="I36" s="15"/>
      <c r="J36" s="15">
        <f t="shared" ref="J36" si="15">J37</f>
        <v>0</v>
      </c>
      <c r="K36" s="15"/>
      <c r="L36" s="15">
        <f>L37</f>
        <v>0</v>
      </c>
      <c r="M36" s="15"/>
      <c r="N36" s="15">
        <f>N37</f>
        <v>0</v>
      </c>
      <c r="O36" s="15">
        <f>O37</f>
        <v>0</v>
      </c>
    </row>
    <row r="37" spans="1:15" s="2" customFormat="1" ht="24" hidden="1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73" t="s">
        <v>173</v>
      </c>
      <c r="G37" s="70">
        <v>240</v>
      </c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173</v>
      </c>
      <c r="G38" s="14">
        <v>800</v>
      </c>
      <c r="H38" s="15">
        <f>SUM(H39:H40)</f>
        <v>50</v>
      </c>
      <c r="I38" s="15"/>
      <c r="J38" s="15">
        <f t="shared" ref="J38" si="16">SUM(J39:J40)</f>
        <v>0</v>
      </c>
      <c r="K38" s="15"/>
      <c r="L38" s="15">
        <f>SUM(L39:L40)</f>
        <v>50</v>
      </c>
      <c r="M38" s="15"/>
      <c r="N38" s="15">
        <f>SUM(N39:N40)</f>
        <v>0</v>
      </c>
      <c r="O38" s="15">
        <f>SUM(O39:O40)</f>
        <v>0</v>
      </c>
    </row>
    <row r="39" spans="1:15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173</v>
      </c>
      <c r="G39" s="14">
        <v>830</v>
      </c>
      <c r="H39" s="15">
        <v>50</v>
      </c>
      <c r="I39" s="15"/>
      <c r="J39" s="15"/>
      <c r="K39" s="15"/>
      <c r="L39" s="15">
        <f>H39+J39</f>
        <v>50</v>
      </c>
      <c r="M39" s="15"/>
      <c r="N39" s="15">
        <v>0</v>
      </c>
      <c r="O39" s="15">
        <v>0</v>
      </c>
    </row>
    <row r="40" spans="1:15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73" t="s">
        <v>173</v>
      </c>
      <c r="G40" s="69">
        <v>850</v>
      </c>
      <c r="H40" s="66">
        <v>0</v>
      </c>
      <c r="I40" s="66"/>
      <c r="J40" s="15"/>
      <c r="K40" s="66"/>
      <c r="L40" s="15">
        <f>H40+J40</f>
        <v>0</v>
      </c>
      <c r="M40" s="66"/>
      <c r="N40" s="66">
        <v>0</v>
      </c>
      <c r="O40" s="66">
        <v>0</v>
      </c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O45" si="17">H42</f>
        <v>97.5</v>
      </c>
      <c r="I41" s="15"/>
      <c r="J41" s="15">
        <f t="shared" si="17"/>
        <v>0</v>
      </c>
      <c r="K41" s="15"/>
      <c r="L41" s="15">
        <f t="shared" si="17"/>
        <v>97.5</v>
      </c>
      <c r="M41" s="15"/>
      <c r="N41" s="15">
        <f t="shared" si="17"/>
        <v>0</v>
      </c>
      <c r="O41" s="15">
        <f t="shared" si="17"/>
        <v>0</v>
      </c>
    </row>
    <row r="42" spans="1:15" x14ac:dyDescent="0.2">
      <c r="A42" s="1"/>
      <c r="B42" s="17" t="s">
        <v>310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17"/>
        <v>0</v>
      </c>
      <c r="K42" s="15"/>
      <c r="L42" s="15">
        <f>L43</f>
        <v>97.5</v>
      </c>
      <c r="M42" s="15"/>
      <c r="N42" s="15">
        <f>N43</f>
        <v>0</v>
      </c>
      <c r="O42" s="15">
        <f>O43</f>
        <v>0</v>
      </c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7"/>
        <v>97.5</v>
      </c>
      <c r="I43" s="15"/>
      <c r="J43" s="15">
        <f t="shared" si="17"/>
        <v>0</v>
      </c>
      <c r="K43" s="15"/>
      <c r="L43" s="15">
        <f t="shared" si="17"/>
        <v>97.5</v>
      </c>
      <c r="M43" s="15"/>
      <c r="N43" s="15">
        <f t="shared" si="17"/>
        <v>0</v>
      </c>
      <c r="O43" s="15">
        <f t="shared" si="17"/>
        <v>0</v>
      </c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174</v>
      </c>
      <c r="G44" s="14"/>
      <c r="H44" s="15">
        <f t="shared" si="17"/>
        <v>97.5</v>
      </c>
      <c r="I44" s="15"/>
      <c r="J44" s="15">
        <f t="shared" si="17"/>
        <v>0</v>
      </c>
      <c r="K44" s="15"/>
      <c r="L44" s="15">
        <f t="shared" si="17"/>
        <v>97.5</v>
      </c>
      <c r="M44" s="15"/>
      <c r="N44" s="15">
        <f t="shared" si="17"/>
        <v>0</v>
      </c>
      <c r="O44" s="15">
        <f t="shared" si="17"/>
        <v>0</v>
      </c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174</v>
      </c>
      <c r="G45" s="14">
        <v>500</v>
      </c>
      <c r="H45" s="15">
        <f t="shared" si="17"/>
        <v>97.5</v>
      </c>
      <c r="I45" s="15"/>
      <c r="J45" s="15">
        <f t="shared" si="17"/>
        <v>0</v>
      </c>
      <c r="K45" s="15"/>
      <c r="L45" s="15">
        <f t="shared" si="17"/>
        <v>97.5</v>
      </c>
      <c r="M45" s="15"/>
      <c r="N45" s="15">
        <f t="shared" si="17"/>
        <v>0</v>
      </c>
      <c r="O45" s="15">
        <f t="shared" si="17"/>
        <v>0</v>
      </c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174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/>
      <c r="N46" s="15">
        <v>0</v>
      </c>
      <c r="O46" s="15">
        <v>0</v>
      </c>
    </row>
    <row r="47" spans="1:15" hidden="1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O51" si="18">H48</f>
        <v>0</v>
      </c>
      <c r="I47" s="15"/>
      <c r="J47" s="15">
        <f t="shared" si="18"/>
        <v>0</v>
      </c>
      <c r="K47" s="15"/>
      <c r="L47" s="15">
        <f t="shared" si="18"/>
        <v>0</v>
      </c>
      <c r="M47" s="15"/>
      <c r="N47" s="15">
        <f t="shared" si="18"/>
        <v>0</v>
      </c>
      <c r="O47" s="15">
        <f t="shared" si="18"/>
        <v>0</v>
      </c>
    </row>
    <row r="48" spans="1:15" hidden="1" x14ac:dyDescent="0.2">
      <c r="A48" s="1"/>
      <c r="B48" s="17" t="s">
        <v>310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>
        <f>O49</f>
        <v>0</v>
      </c>
    </row>
    <row r="49" spans="1:15" ht="28.5" hidden="1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225</v>
      </c>
      <c r="G49" s="14"/>
      <c r="H49" s="15">
        <f>H50</f>
        <v>0</v>
      </c>
      <c r="I49" s="15"/>
      <c r="J49" s="15">
        <f t="shared" si="18"/>
        <v>0</v>
      </c>
      <c r="K49" s="15"/>
      <c r="L49" s="15">
        <f>L50</f>
        <v>0</v>
      </c>
      <c r="M49" s="15"/>
      <c r="N49" s="15">
        <f>N50</f>
        <v>0</v>
      </c>
      <c r="O49" s="15">
        <f>O50</f>
        <v>0</v>
      </c>
    </row>
    <row r="50" spans="1:15" hidden="1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73" t="s">
        <v>175</v>
      </c>
      <c r="G50" s="14" t="s">
        <v>8</v>
      </c>
      <c r="H50" s="15">
        <f t="shared" si="18"/>
        <v>0</v>
      </c>
      <c r="I50" s="15"/>
      <c r="J50" s="15">
        <f t="shared" si="18"/>
        <v>0</v>
      </c>
      <c r="K50" s="15"/>
      <c r="L50" s="15">
        <f t="shared" si="18"/>
        <v>0</v>
      </c>
      <c r="M50" s="15"/>
      <c r="N50" s="15">
        <f t="shared" si="18"/>
        <v>0</v>
      </c>
      <c r="O50" s="15">
        <f t="shared" si="18"/>
        <v>0</v>
      </c>
    </row>
    <row r="51" spans="1:15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73" t="s">
        <v>175</v>
      </c>
      <c r="G51" s="14" t="s">
        <v>21</v>
      </c>
      <c r="H51" s="15">
        <f t="shared" si="18"/>
        <v>0</v>
      </c>
      <c r="I51" s="15"/>
      <c r="J51" s="15">
        <f t="shared" si="18"/>
        <v>0</v>
      </c>
      <c r="K51" s="15"/>
      <c r="L51" s="15">
        <f t="shared" si="18"/>
        <v>0</v>
      </c>
      <c r="M51" s="15"/>
      <c r="N51" s="15">
        <f t="shared" si="18"/>
        <v>0</v>
      </c>
      <c r="O51" s="15">
        <f t="shared" si="18"/>
        <v>0</v>
      </c>
    </row>
    <row r="52" spans="1:15" hidden="1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73" t="s">
        <v>175</v>
      </c>
      <c r="G52" s="69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>
        <v>0</v>
      </c>
      <c r="O52" s="15">
        <v>0</v>
      </c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O58" si="19">H54</f>
        <v>50</v>
      </c>
      <c r="I53" s="15"/>
      <c r="J53" s="15">
        <f t="shared" si="19"/>
        <v>0</v>
      </c>
      <c r="K53" s="15"/>
      <c r="L53" s="15">
        <f t="shared" si="19"/>
        <v>50</v>
      </c>
      <c r="M53" s="15"/>
      <c r="N53" s="15">
        <f t="shared" si="19"/>
        <v>50</v>
      </c>
      <c r="O53" s="15">
        <f t="shared" si="19"/>
        <v>50</v>
      </c>
    </row>
    <row r="54" spans="1:15" ht="48" x14ac:dyDescent="0.2">
      <c r="A54" s="1"/>
      <c r="B54" s="16" t="s">
        <v>291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9"/>
        <v>50</v>
      </c>
      <c r="I54" s="15"/>
      <c r="J54" s="15">
        <f t="shared" si="19"/>
        <v>0</v>
      </c>
      <c r="K54" s="15"/>
      <c r="L54" s="15">
        <f t="shared" si="19"/>
        <v>50</v>
      </c>
      <c r="M54" s="15"/>
      <c r="N54" s="15">
        <f t="shared" si="19"/>
        <v>50</v>
      </c>
      <c r="O54" s="15">
        <f t="shared" si="19"/>
        <v>50</v>
      </c>
    </row>
    <row r="55" spans="1:15" x14ac:dyDescent="0.2">
      <c r="A55" s="1"/>
      <c r="B55" s="17" t="s">
        <v>268</v>
      </c>
      <c r="C55" s="13">
        <v>650</v>
      </c>
      <c r="D55" s="13">
        <v>1</v>
      </c>
      <c r="E55" s="13">
        <v>11</v>
      </c>
      <c r="F55" s="10" t="s">
        <v>226</v>
      </c>
      <c r="G55" s="14" t="s">
        <v>8</v>
      </c>
      <c r="H55" s="15">
        <f>H56</f>
        <v>50</v>
      </c>
      <c r="I55" s="15"/>
      <c r="J55" s="15">
        <f t="shared" si="19"/>
        <v>0</v>
      </c>
      <c r="K55" s="15"/>
      <c r="L55" s="15">
        <f t="shared" ref="L55:O56" si="20">L56</f>
        <v>50</v>
      </c>
      <c r="M55" s="15"/>
      <c r="N55" s="15">
        <f t="shared" si="20"/>
        <v>50</v>
      </c>
      <c r="O55" s="15">
        <f t="shared" si="20"/>
        <v>50</v>
      </c>
    </row>
    <row r="56" spans="1:15" ht="35.25" customHeight="1" x14ac:dyDescent="0.2">
      <c r="A56" s="1"/>
      <c r="B56" s="17" t="s">
        <v>292</v>
      </c>
      <c r="C56" s="13">
        <v>650</v>
      </c>
      <c r="D56" s="13">
        <v>1</v>
      </c>
      <c r="E56" s="13">
        <v>11</v>
      </c>
      <c r="F56" s="10" t="s">
        <v>227</v>
      </c>
      <c r="G56" s="14"/>
      <c r="H56" s="15">
        <f>H57</f>
        <v>50</v>
      </c>
      <c r="I56" s="15"/>
      <c r="J56" s="15">
        <f t="shared" si="19"/>
        <v>0</v>
      </c>
      <c r="K56" s="15"/>
      <c r="L56" s="15">
        <f t="shared" si="20"/>
        <v>50</v>
      </c>
      <c r="M56" s="15"/>
      <c r="N56" s="15">
        <f t="shared" si="20"/>
        <v>50</v>
      </c>
      <c r="O56" s="15">
        <f t="shared" si="20"/>
        <v>50</v>
      </c>
    </row>
    <row r="57" spans="1:15" x14ac:dyDescent="0.2">
      <c r="A57" s="1"/>
      <c r="B57" s="17" t="s">
        <v>295</v>
      </c>
      <c r="C57" s="13">
        <v>650</v>
      </c>
      <c r="D57" s="13">
        <v>1</v>
      </c>
      <c r="E57" s="13">
        <v>11</v>
      </c>
      <c r="F57" s="10" t="s">
        <v>176</v>
      </c>
      <c r="G57" s="14" t="s">
        <v>8</v>
      </c>
      <c r="H57" s="15">
        <f t="shared" si="19"/>
        <v>50</v>
      </c>
      <c r="I57" s="15"/>
      <c r="J57" s="15">
        <f t="shared" si="19"/>
        <v>0</v>
      </c>
      <c r="K57" s="15"/>
      <c r="L57" s="15">
        <f t="shared" si="19"/>
        <v>50</v>
      </c>
      <c r="M57" s="15"/>
      <c r="N57" s="15">
        <f t="shared" si="19"/>
        <v>50</v>
      </c>
      <c r="O57" s="15">
        <f t="shared" si="19"/>
        <v>50</v>
      </c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176</v>
      </c>
      <c r="G58" s="14" t="s">
        <v>21</v>
      </c>
      <c r="H58" s="15">
        <f t="shared" si="19"/>
        <v>50</v>
      </c>
      <c r="I58" s="15"/>
      <c r="J58" s="15">
        <f t="shared" si="19"/>
        <v>0</v>
      </c>
      <c r="K58" s="15"/>
      <c r="L58" s="15">
        <f t="shared" si="19"/>
        <v>50</v>
      </c>
      <c r="M58" s="15"/>
      <c r="N58" s="15">
        <f t="shared" si="19"/>
        <v>50</v>
      </c>
      <c r="O58" s="15">
        <f t="shared" si="19"/>
        <v>50</v>
      </c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176</v>
      </c>
      <c r="G59" s="14" t="s">
        <v>23</v>
      </c>
      <c r="H59" s="15">
        <v>50</v>
      </c>
      <c r="I59" s="15"/>
      <c r="J59" s="15"/>
      <c r="K59" s="15"/>
      <c r="L59" s="15">
        <f>H59+J59</f>
        <v>50</v>
      </c>
      <c r="M59" s="15"/>
      <c r="N59" s="15">
        <v>50</v>
      </c>
      <c r="O59" s="15">
        <v>50</v>
      </c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v>37616.199999999997</v>
      </c>
      <c r="I60" s="15"/>
      <c r="J60" s="15">
        <f>J61</f>
        <v>-3458.4</v>
      </c>
      <c r="K60" s="15"/>
      <c r="L60" s="15">
        <f t="shared" ref="L60" si="21">L61+L75+L86</f>
        <v>34157.799999999996</v>
      </c>
      <c r="M60" s="15"/>
      <c r="N60" s="15">
        <f>N61+N75+N86</f>
        <v>38499.200000000004</v>
      </c>
      <c r="O60" s="15">
        <f>O61+O75+O86</f>
        <v>42128.100000000006</v>
      </c>
    </row>
    <row r="61" spans="1:15" ht="24" x14ac:dyDescent="0.2">
      <c r="A61" s="1"/>
      <c r="B61" s="16" t="s">
        <v>277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37101.4</v>
      </c>
      <c r="I61" s="15"/>
      <c r="J61" s="15">
        <f t="shared" ref="J61:J62" si="22">J62</f>
        <v>-3458.4</v>
      </c>
      <c r="K61" s="15"/>
      <c r="L61" s="15">
        <f t="shared" ref="L61:O62" si="23">L62</f>
        <v>33642.999999999993</v>
      </c>
      <c r="M61" s="15"/>
      <c r="N61" s="15">
        <f t="shared" si="23"/>
        <v>35192.9</v>
      </c>
      <c r="O61" s="15">
        <f t="shared" si="23"/>
        <v>35530.200000000004</v>
      </c>
    </row>
    <row r="62" spans="1:15" x14ac:dyDescent="0.2">
      <c r="A62" s="1"/>
      <c r="B62" s="16" t="s">
        <v>268</v>
      </c>
      <c r="C62" s="13">
        <v>650</v>
      </c>
      <c r="D62" s="13">
        <v>1</v>
      </c>
      <c r="E62" s="13">
        <v>13</v>
      </c>
      <c r="F62" s="10" t="s">
        <v>224</v>
      </c>
      <c r="G62" s="14"/>
      <c r="H62" s="15">
        <f>H63</f>
        <v>37101.4</v>
      </c>
      <c r="I62" s="15"/>
      <c r="J62" s="15">
        <f t="shared" si="22"/>
        <v>-3458.4</v>
      </c>
      <c r="K62" s="15"/>
      <c r="L62" s="15">
        <f t="shared" si="23"/>
        <v>33642.999999999993</v>
      </c>
      <c r="M62" s="15"/>
      <c r="N62" s="15">
        <f t="shared" si="23"/>
        <v>35192.9</v>
      </c>
      <c r="O62" s="15">
        <f t="shared" si="23"/>
        <v>35530.200000000004</v>
      </c>
    </row>
    <row r="63" spans="1:15" s="2" customFormat="1" ht="24" x14ac:dyDescent="0.2">
      <c r="A63" s="1"/>
      <c r="B63" s="36" t="s">
        <v>269</v>
      </c>
      <c r="C63" s="13">
        <v>650</v>
      </c>
      <c r="D63" s="37">
        <v>1</v>
      </c>
      <c r="E63" s="37">
        <v>13</v>
      </c>
      <c r="F63" s="38" t="s">
        <v>228</v>
      </c>
      <c r="G63" s="39"/>
      <c r="H63" s="40">
        <f>H64+H72</f>
        <v>37101.4</v>
      </c>
      <c r="I63" s="40"/>
      <c r="J63" s="40">
        <f t="shared" ref="J63" si="24">J64+J72</f>
        <v>-3458.4</v>
      </c>
      <c r="K63" s="40"/>
      <c r="L63" s="40">
        <f>L64+L72</f>
        <v>33642.999999999993</v>
      </c>
      <c r="M63" s="40"/>
      <c r="N63" s="40">
        <f>N64+N72</f>
        <v>35192.9</v>
      </c>
      <c r="O63" s="40">
        <f>O64+O72</f>
        <v>35530.200000000004</v>
      </c>
    </row>
    <row r="64" spans="1:15" ht="24" x14ac:dyDescent="0.2">
      <c r="A64" s="1"/>
      <c r="B64" s="17" t="s">
        <v>60</v>
      </c>
      <c r="C64" s="13">
        <v>650</v>
      </c>
      <c r="D64" s="13">
        <v>1</v>
      </c>
      <c r="E64" s="13">
        <v>13</v>
      </c>
      <c r="F64" s="10" t="s">
        <v>177</v>
      </c>
      <c r="G64" s="14"/>
      <c r="H64" s="15">
        <v>37101.4</v>
      </c>
      <c r="I64" s="15"/>
      <c r="J64" s="15">
        <f>J65</f>
        <v>-3458.4</v>
      </c>
      <c r="K64" s="15"/>
      <c r="L64" s="15">
        <f>L65+L67+L69</f>
        <v>33642.999999999993</v>
      </c>
      <c r="M64" s="15"/>
      <c r="N64" s="15">
        <f>N65+N67+N69</f>
        <v>35192.9</v>
      </c>
      <c r="O64" s="15">
        <f>O65+O67+O69</f>
        <v>35530.200000000004</v>
      </c>
    </row>
    <row r="65" spans="1:15" ht="48" x14ac:dyDescent="0.2">
      <c r="A65" s="1"/>
      <c r="B65" s="18" t="s">
        <v>10</v>
      </c>
      <c r="C65" s="13">
        <v>650</v>
      </c>
      <c r="D65" s="13">
        <v>1</v>
      </c>
      <c r="E65" s="13">
        <v>13</v>
      </c>
      <c r="F65" s="10" t="s">
        <v>177</v>
      </c>
      <c r="G65" s="14" t="s">
        <v>11</v>
      </c>
      <c r="H65" s="15">
        <f>H66</f>
        <v>33807.599999999999</v>
      </c>
      <c r="I65" s="15"/>
      <c r="J65" s="15">
        <f t="shared" ref="J65" si="25">J66</f>
        <v>-3458.4</v>
      </c>
      <c r="K65" s="15"/>
      <c r="L65" s="15">
        <f>L66</f>
        <v>30349.199999999997</v>
      </c>
      <c r="M65" s="15"/>
      <c r="N65" s="15">
        <f>N66</f>
        <v>34747.9</v>
      </c>
      <c r="O65" s="15">
        <f>O66</f>
        <v>34747.9</v>
      </c>
    </row>
    <row r="66" spans="1:15" x14ac:dyDescent="0.2">
      <c r="A66" s="1"/>
      <c r="B66" s="18" t="s">
        <v>71</v>
      </c>
      <c r="C66" s="13">
        <v>650</v>
      </c>
      <c r="D66" s="13">
        <v>1</v>
      </c>
      <c r="E66" s="13">
        <v>13</v>
      </c>
      <c r="F66" s="10" t="s">
        <v>177</v>
      </c>
      <c r="G66" s="14">
        <v>110</v>
      </c>
      <c r="H66" s="15">
        <v>33807.599999999999</v>
      </c>
      <c r="I66" s="15"/>
      <c r="J66" s="15">
        <v>-3458.4</v>
      </c>
      <c r="K66" s="15"/>
      <c r="L66" s="15">
        <f>H66+J66</f>
        <v>30349.199999999997</v>
      </c>
      <c r="M66" s="15"/>
      <c r="N66" s="15">
        <f>34748-0.1</f>
        <v>34747.9</v>
      </c>
      <c r="O66" s="15">
        <f>34748-0.1</f>
        <v>34747.9</v>
      </c>
    </row>
    <row r="67" spans="1:15" ht="24" x14ac:dyDescent="0.2">
      <c r="A67" s="1"/>
      <c r="B67" s="18" t="s">
        <v>68</v>
      </c>
      <c r="C67" s="13">
        <v>650</v>
      </c>
      <c r="D67" s="13">
        <v>1</v>
      </c>
      <c r="E67" s="13">
        <v>13</v>
      </c>
      <c r="F67" s="10" t="s">
        <v>177</v>
      </c>
      <c r="G67" s="14">
        <v>200</v>
      </c>
      <c r="H67" s="15">
        <f>H68</f>
        <v>3245.6</v>
      </c>
      <c r="I67" s="15"/>
      <c r="J67" s="15">
        <f t="shared" ref="J67" si="26">J68</f>
        <v>0</v>
      </c>
      <c r="K67" s="15"/>
      <c r="L67" s="15">
        <f>L68</f>
        <v>3245.6</v>
      </c>
      <c r="M67" s="15"/>
      <c r="N67" s="15">
        <f>N68</f>
        <v>445</v>
      </c>
      <c r="O67" s="15">
        <f>O68</f>
        <v>782.3</v>
      </c>
    </row>
    <row r="68" spans="1:15" ht="24" x14ac:dyDescent="0.2">
      <c r="A68" s="1"/>
      <c r="B68" s="18" t="s">
        <v>16</v>
      </c>
      <c r="C68" s="13">
        <v>650</v>
      </c>
      <c r="D68" s="13">
        <v>1</v>
      </c>
      <c r="E68" s="13">
        <v>13</v>
      </c>
      <c r="F68" s="10" t="s">
        <v>177</v>
      </c>
      <c r="G68" s="14">
        <v>240</v>
      </c>
      <c r="H68" s="15">
        <v>3245.6</v>
      </c>
      <c r="I68" s="15"/>
      <c r="J68" s="15"/>
      <c r="K68" s="15"/>
      <c r="L68" s="15">
        <f>H68+J68</f>
        <v>3245.6</v>
      </c>
      <c r="M68" s="15"/>
      <c r="N68" s="15">
        <v>445</v>
      </c>
      <c r="O68" s="15">
        <v>782.3</v>
      </c>
    </row>
    <row r="69" spans="1:15" x14ac:dyDescent="0.2">
      <c r="A69" s="1"/>
      <c r="B69" s="18" t="s">
        <v>18</v>
      </c>
      <c r="C69" s="13">
        <v>650</v>
      </c>
      <c r="D69" s="13">
        <v>1</v>
      </c>
      <c r="E69" s="13">
        <v>13</v>
      </c>
      <c r="F69" s="10" t="s">
        <v>177</v>
      </c>
      <c r="G69" s="14">
        <v>800</v>
      </c>
      <c r="H69" s="15">
        <f>H70+H71</f>
        <v>48.2</v>
      </c>
      <c r="I69" s="15"/>
      <c r="J69" s="15">
        <f t="shared" ref="J69" si="27">J70+J71</f>
        <v>0</v>
      </c>
      <c r="K69" s="15"/>
      <c r="L69" s="15">
        <f>L70+L71</f>
        <v>48.2</v>
      </c>
      <c r="M69" s="15"/>
      <c r="N69" s="15">
        <f>N70+N71</f>
        <v>0</v>
      </c>
      <c r="O69" s="15">
        <f>O70+O71</f>
        <v>0</v>
      </c>
    </row>
    <row r="70" spans="1:15" s="2" customFormat="1" hidden="1" x14ac:dyDescent="0.2">
      <c r="A70" s="1"/>
      <c r="B70" s="41" t="s">
        <v>72</v>
      </c>
      <c r="C70" s="13">
        <v>650</v>
      </c>
      <c r="D70" s="42">
        <v>1</v>
      </c>
      <c r="E70" s="42">
        <v>13</v>
      </c>
      <c r="F70" s="73" t="s">
        <v>177</v>
      </c>
      <c r="G70" s="71">
        <v>830</v>
      </c>
      <c r="H70" s="44">
        <v>0</v>
      </c>
      <c r="I70" s="44"/>
      <c r="J70" s="44"/>
      <c r="K70" s="44"/>
      <c r="L70" s="44">
        <v>0</v>
      </c>
      <c r="M70" s="44"/>
      <c r="N70" s="44">
        <v>0</v>
      </c>
      <c r="O70" s="44">
        <v>0</v>
      </c>
    </row>
    <row r="71" spans="1:15" x14ac:dyDescent="0.2">
      <c r="A71" s="1"/>
      <c r="B71" s="18" t="s">
        <v>19</v>
      </c>
      <c r="C71" s="13">
        <v>650</v>
      </c>
      <c r="D71" s="13">
        <v>1</v>
      </c>
      <c r="E71" s="13">
        <v>13</v>
      </c>
      <c r="F71" s="10" t="s">
        <v>177</v>
      </c>
      <c r="G71" s="14">
        <v>850</v>
      </c>
      <c r="H71" s="58">
        <v>48.2</v>
      </c>
      <c r="I71" s="58"/>
      <c r="J71" s="58"/>
      <c r="K71" s="58"/>
      <c r="L71" s="58">
        <f>H71+J71</f>
        <v>48.2</v>
      </c>
      <c r="M71" s="58"/>
      <c r="N71" s="58">
        <v>0</v>
      </c>
      <c r="O71" s="58">
        <v>0</v>
      </c>
    </row>
    <row r="72" spans="1:15" ht="24" hidden="1" x14ac:dyDescent="0.2">
      <c r="A72" s="1"/>
      <c r="B72" s="47" t="s">
        <v>115</v>
      </c>
      <c r="C72" s="13">
        <v>650</v>
      </c>
      <c r="D72" s="13">
        <v>1</v>
      </c>
      <c r="E72" s="13">
        <v>13</v>
      </c>
      <c r="F72" s="68" t="s">
        <v>178</v>
      </c>
      <c r="G72" s="14"/>
      <c r="H72" s="15">
        <f>H73</f>
        <v>0</v>
      </c>
      <c r="I72" s="15"/>
      <c r="J72" s="15">
        <f t="shared" ref="J72:J73" si="28">J73</f>
        <v>0</v>
      </c>
      <c r="K72" s="15"/>
      <c r="L72" s="15">
        <f t="shared" ref="L72:O73" si="29">L73</f>
        <v>0</v>
      </c>
      <c r="M72" s="15"/>
      <c r="N72" s="15">
        <f t="shared" si="29"/>
        <v>0</v>
      </c>
      <c r="O72" s="15">
        <f t="shared" si="29"/>
        <v>0</v>
      </c>
    </row>
    <row r="73" spans="1:15" ht="24" hidden="1" x14ac:dyDescent="0.2">
      <c r="A73" s="1"/>
      <c r="B73" s="18" t="s">
        <v>68</v>
      </c>
      <c r="C73" s="13">
        <v>650</v>
      </c>
      <c r="D73" s="13">
        <v>1</v>
      </c>
      <c r="E73" s="13">
        <v>13</v>
      </c>
      <c r="F73" s="68" t="s">
        <v>178</v>
      </c>
      <c r="G73" s="14">
        <v>200</v>
      </c>
      <c r="H73" s="15">
        <f>H74</f>
        <v>0</v>
      </c>
      <c r="I73" s="15"/>
      <c r="J73" s="15">
        <f t="shared" si="28"/>
        <v>0</v>
      </c>
      <c r="K73" s="15"/>
      <c r="L73" s="15">
        <f t="shared" si="29"/>
        <v>0</v>
      </c>
      <c r="M73" s="15"/>
      <c r="N73" s="15">
        <f t="shared" si="29"/>
        <v>0</v>
      </c>
      <c r="O73" s="15">
        <f t="shared" si="29"/>
        <v>0</v>
      </c>
    </row>
    <row r="74" spans="1:15" ht="24" hidden="1" x14ac:dyDescent="0.2">
      <c r="A74" s="1"/>
      <c r="B74" s="18" t="s">
        <v>16</v>
      </c>
      <c r="C74" s="13">
        <v>650</v>
      </c>
      <c r="D74" s="13">
        <v>1</v>
      </c>
      <c r="E74" s="13">
        <v>13</v>
      </c>
      <c r="F74" s="68" t="s">
        <v>178</v>
      </c>
      <c r="G74" s="69">
        <v>240</v>
      </c>
      <c r="H74" s="15"/>
      <c r="I74" s="15"/>
      <c r="J74" s="15"/>
      <c r="K74" s="15"/>
      <c r="L74" s="15"/>
      <c r="M74" s="15"/>
      <c r="N74" s="15"/>
      <c r="O74" s="15"/>
    </row>
    <row r="75" spans="1:15" ht="24" x14ac:dyDescent="0.2">
      <c r="A75" s="1"/>
      <c r="B75" s="17" t="s">
        <v>149</v>
      </c>
      <c r="C75" s="13">
        <v>650</v>
      </c>
      <c r="D75" s="13">
        <v>1</v>
      </c>
      <c r="E75" s="13">
        <v>13</v>
      </c>
      <c r="F75" s="10" t="s">
        <v>81</v>
      </c>
      <c r="G75" s="14"/>
      <c r="H75" s="15">
        <f>H76</f>
        <v>514.79999999999995</v>
      </c>
      <c r="I75" s="15"/>
      <c r="J75" s="15">
        <f t="shared" ref="J75:L75" si="30">J77</f>
        <v>0</v>
      </c>
      <c r="K75" s="15"/>
      <c r="L75" s="15">
        <f t="shared" si="30"/>
        <v>514.79999999999995</v>
      </c>
      <c r="M75" s="15"/>
      <c r="N75" s="15">
        <f>N77</f>
        <v>19.8</v>
      </c>
      <c r="O75" s="15">
        <f>O77</f>
        <v>19.8</v>
      </c>
    </row>
    <row r="76" spans="1:15" hidden="1" x14ac:dyDescent="0.2">
      <c r="A76" s="1"/>
      <c r="B76" s="16" t="s">
        <v>268</v>
      </c>
      <c r="C76" s="13">
        <v>650</v>
      </c>
      <c r="D76" s="13">
        <v>1</v>
      </c>
      <c r="E76" s="13">
        <v>13</v>
      </c>
      <c r="F76" s="10" t="s">
        <v>313</v>
      </c>
      <c r="G76" s="14"/>
      <c r="H76" s="15">
        <f>H77</f>
        <v>514.79999999999995</v>
      </c>
      <c r="I76" s="15"/>
      <c r="J76" s="15"/>
      <c r="K76" s="15"/>
      <c r="L76" s="15"/>
      <c r="M76" s="15"/>
      <c r="N76" s="15"/>
      <c r="O76" s="15"/>
    </row>
    <row r="77" spans="1:15" ht="34.5" customHeight="1" x14ac:dyDescent="0.2">
      <c r="A77" s="1"/>
      <c r="B77" s="17" t="s">
        <v>283</v>
      </c>
      <c r="C77" s="13">
        <v>650</v>
      </c>
      <c r="D77" s="13">
        <v>1</v>
      </c>
      <c r="E77" s="13">
        <v>13</v>
      </c>
      <c r="F77" s="10" t="s">
        <v>229</v>
      </c>
      <c r="G77" s="14"/>
      <c r="H77" s="15">
        <v>514.79999999999995</v>
      </c>
      <c r="I77" s="15"/>
      <c r="J77" s="15"/>
      <c r="K77" s="15"/>
      <c r="L77" s="15">
        <f t="shared" ref="L77" si="31">L78+L81</f>
        <v>514.79999999999995</v>
      </c>
      <c r="M77" s="15"/>
      <c r="N77" s="15">
        <f>N78+N81</f>
        <v>19.8</v>
      </c>
      <c r="O77" s="15">
        <f>O78+O81</f>
        <v>19.8</v>
      </c>
    </row>
    <row r="78" spans="1:15" ht="48" x14ac:dyDescent="0.2">
      <c r="A78" s="1"/>
      <c r="B78" s="17" t="s">
        <v>61</v>
      </c>
      <c r="C78" s="13">
        <v>650</v>
      </c>
      <c r="D78" s="13">
        <v>1</v>
      </c>
      <c r="E78" s="13">
        <v>13</v>
      </c>
      <c r="F78" s="10" t="s">
        <v>179</v>
      </c>
      <c r="G78" s="14"/>
      <c r="H78" s="15">
        <f>H79</f>
        <v>19.8</v>
      </c>
      <c r="I78" s="15"/>
      <c r="J78" s="15">
        <f t="shared" ref="J78:J79" si="32">J79</f>
        <v>0</v>
      </c>
      <c r="K78" s="15"/>
      <c r="L78" s="15">
        <f t="shared" ref="L78:O79" si="33">L79</f>
        <v>19.8</v>
      </c>
      <c r="M78" s="15"/>
      <c r="N78" s="15">
        <f t="shared" si="33"/>
        <v>19.8</v>
      </c>
      <c r="O78" s="15">
        <f t="shared" si="33"/>
        <v>19.8</v>
      </c>
    </row>
    <row r="79" spans="1:15" x14ac:dyDescent="0.2">
      <c r="A79" s="1"/>
      <c r="B79" s="17" t="s">
        <v>54</v>
      </c>
      <c r="C79" s="13">
        <v>650</v>
      </c>
      <c r="D79" s="13">
        <v>1</v>
      </c>
      <c r="E79" s="13">
        <v>13</v>
      </c>
      <c r="F79" s="10" t="s">
        <v>179</v>
      </c>
      <c r="G79" s="14">
        <v>500</v>
      </c>
      <c r="H79" s="15">
        <f>H80</f>
        <v>19.8</v>
      </c>
      <c r="I79" s="15"/>
      <c r="J79" s="15">
        <f t="shared" si="32"/>
        <v>0</v>
      </c>
      <c r="K79" s="15"/>
      <c r="L79" s="15">
        <f t="shared" si="33"/>
        <v>19.8</v>
      </c>
      <c r="M79" s="15"/>
      <c r="N79" s="15">
        <f t="shared" si="33"/>
        <v>19.8</v>
      </c>
      <c r="O79" s="15">
        <f t="shared" si="33"/>
        <v>19.8</v>
      </c>
    </row>
    <row r="80" spans="1:15" x14ac:dyDescent="0.2">
      <c r="A80" s="1"/>
      <c r="B80" s="18" t="s">
        <v>55</v>
      </c>
      <c r="C80" s="13">
        <v>650</v>
      </c>
      <c r="D80" s="13">
        <v>1</v>
      </c>
      <c r="E80" s="13">
        <v>13</v>
      </c>
      <c r="F80" s="10" t="s">
        <v>179</v>
      </c>
      <c r="G80" s="14">
        <v>540</v>
      </c>
      <c r="H80" s="15">
        <f>19.7+0.1</f>
        <v>19.8</v>
      </c>
      <c r="I80" s="15"/>
      <c r="J80" s="15"/>
      <c r="K80" s="15"/>
      <c r="L80" s="15">
        <f>H80+J80</f>
        <v>19.8</v>
      </c>
      <c r="M80" s="15"/>
      <c r="N80" s="66">
        <f>19.7+0.1</f>
        <v>19.8</v>
      </c>
      <c r="O80" s="66">
        <f>19.7+0.1</f>
        <v>19.8</v>
      </c>
    </row>
    <row r="81" spans="1:15" x14ac:dyDescent="0.2">
      <c r="A81" s="1"/>
      <c r="B81" s="18" t="s">
        <v>274</v>
      </c>
      <c r="C81" s="13">
        <v>650</v>
      </c>
      <c r="D81" s="13">
        <v>1</v>
      </c>
      <c r="E81" s="13">
        <v>13</v>
      </c>
      <c r="F81" s="10" t="s">
        <v>180</v>
      </c>
      <c r="G81" s="14"/>
      <c r="H81" s="15">
        <f>H82+H84</f>
        <v>495</v>
      </c>
      <c r="I81" s="15"/>
      <c r="J81" s="15">
        <f t="shared" ref="J81:L81" si="34">J82+J84</f>
        <v>0</v>
      </c>
      <c r="K81" s="15"/>
      <c r="L81" s="15">
        <f t="shared" si="34"/>
        <v>495</v>
      </c>
      <c r="M81" s="15"/>
      <c r="N81" s="15">
        <f t="shared" ref="L81:O82" si="35">N82</f>
        <v>0</v>
      </c>
      <c r="O81" s="15">
        <f t="shared" si="35"/>
        <v>0</v>
      </c>
    </row>
    <row r="82" spans="1:15" ht="24" x14ac:dyDescent="0.2">
      <c r="A82" s="1"/>
      <c r="B82" s="18" t="s">
        <v>68</v>
      </c>
      <c r="C82" s="13">
        <v>650</v>
      </c>
      <c r="D82" s="13">
        <v>1</v>
      </c>
      <c r="E82" s="13">
        <v>13</v>
      </c>
      <c r="F82" s="10" t="s">
        <v>180</v>
      </c>
      <c r="G82" s="14">
        <v>200</v>
      </c>
      <c r="H82" s="15">
        <f>H83</f>
        <v>150</v>
      </c>
      <c r="I82" s="15"/>
      <c r="J82" s="15">
        <f t="shared" ref="J82" si="36">J83</f>
        <v>0</v>
      </c>
      <c r="K82" s="15"/>
      <c r="L82" s="15">
        <f t="shared" si="35"/>
        <v>150</v>
      </c>
      <c r="M82" s="15"/>
      <c r="N82" s="15">
        <f t="shared" si="35"/>
        <v>0</v>
      </c>
      <c r="O82" s="15">
        <f t="shared" si="35"/>
        <v>0</v>
      </c>
    </row>
    <row r="83" spans="1:15" ht="24" x14ac:dyDescent="0.2">
      <c r="A83" s="1"/>
      <c r="B83" s="18" t="s">
        <v>16</v>
      </c>
      <c r="C83" s="13">
        <v>650</v>
      </c>
      <c r="D83" s="13">
        <v>1</v>
      </c>
      <c r="E83" s="13">
        <v>13</v>
      </c>
      <c r="F83" s="10" t="s">
        <v>180</v>
      </c>
      <c r="G83" s="14">
        <v>240</v>
      </c>
      <c r="H83" s="15">
        <v>150</v>
      </c>
      <c r="I83" s="15"/>
      <c r="J83" s="15"/>
      <c r="K83" s="15"/>
      <c r="L83" s="15">
        <f>H83+J83</f>
        <v>150</v>
      </c>
      <c r="M83" s="15"/>
      <c r="N83" s="15">
        <v>0</v>
      </c>
      <c r="O83" s="15">
        <v>0</v>
      </c>
    </row>
    <row r="84" spans="1:15" x14ac:dyDescent="0.2">
      <c r="A84" s="1"/>
      <c r="B84" s="18" t="s">
        <v>18</v>
      </c>
      <c r="C84" s="13">
        <v>650</v>
      </c>
      <c r="D84" s="13">
        <v>1</v>
      </c>
      <c r="E84" s="13">
        <v>13</v>
      </c>
      <c r="F84" s="10" t="s">
        <v>180</v>
      </c>
      <c r="G84" s="14">
        <v>800</v>
      </c>
      <c r="H84" s="15">
        <f>H85+H86</f>
        <v>345</v>
      </c>
      <c r="I84" s="15"/>
      <c r="J84" s="15">
        <f t="shared" ref="J84" si="37">J85+J86</f>
        <v>0</v>
      </c>
      <c r="K84" s="15"/>
      <c r="L84" s="15">
        <f>L85+L86</f>
        <v>345</v>
      </c>
      <c r="M84" s="15"/>
      <c r="N84" s="15">
        <f>N85+N86</f>
        <v>3286.5</v>
      </c>
      <c r="O84" s="15">
        <f>O85+O86</f>
        <v>6578.1</v>
      </c>
    </row>
    <row r="85" spans="1:15" s="2" customFormat="1" x14ac:dyDescent="0.2">
      <c r="A85" s="1"/>
      <c r="B85" s="41" t="s">
        <v>72</v>
      </c>
      <c r="C85" s="13">
        <v>650</v>
      </c>
      <c r="D85" s="42">
        <v>1</v>
      </c>
      <c r="E85" s="42">
        <v>13</v>
      </c>
      <c r="F85" s="10" t="s">
        <v>180</v>
      </c>
      <c r="G85" s="33">
        <v>830</v>
      </c>
      <c r="H85" s="15">
        <v>345</v>
      </c>
      <c r="I85" s="15"/>
      <c r="J85" s="15"/>
      <c r="K85" s="15"/>
      <c r="L85" s="15">
        <f>H85+J85</f>
        <v>345</v>
      </c>
      <c r="M85" s="15"/>
      <c r="N85" s="44">
        <v>0</v>
      </c>
      <c r="O85" s="44">
        <v>0</v>
      </c>
    </row>
    <row r="86" spans="1:15" hidden="1" x14ac:dyDescent="0.2">
      <c r="A86" s="1"/>
      <c r="B86" s="17" t="s">
        <v>310</v>
      </c>
      <c r="C86" s="13">
        <v>650</v>
      </c>
      <c r="D86" s="37">
        <v>1</v>
      </c>
      <c r="E86" s="37">
        <v>13</v>
      </c>
      <c r="F86" s="46" t="s">
        <v>63</v>
      </c>
      <c r="G86" s="14"/>
      <c r="H86" s="40">
        <f>H87</f>
        <v>0</v>
      </c>
      <c r="I86" s="40"/>
      <c r="J86" s="40">
        <f t="shared" ref="J86" si="38">J87</f>
        <v>0</v>
      </c>
      <c r="K86" s="40"/>
      <c r="L86" s="40">
        <f>L87</f>
        <v>0</v>
      </c>
      <c r="M86" s="40"/>
      <c r="N86" s="40">
        <f>N87</f>
        <v>3286.5</v>
      </c>
      <c r="O86" s="40">
        <f>O87</f>
        <v>6578.1</v>
      </c>
    </row>
    <row r="87" spans="1:15" hidden="1" x14ac:dyDescent="0.2">
      <c r="A87" s="1"/>
      <c r="B87" s="17" t="s">
        <v>73</v>
      </c>
      <c r="C87" s="13">
        <v>650</v>
      </c>
      <c r="D87" s="13">
        <v>1</v>
      </c>
      <c r="E87" s="13">
        <v>13</v>
      </c>
      <c r="F87" s="75" t="s">
        <v>181</v>
      </c>
      <c r="G87" s="14"/>
      <c r="H87" s="15">
        <f t="shared" ref="H87:O88" si="39">H88</f>
        <v>0</v>
      </c>
      <c r="I87" s="15"/>
      <c r="J87" s="15">
        <f t="shared" si="39"/>
        <v>0</v>
      </c>
      <c r="K87" s="15"/>
      <c r="L87" s="15">
        <f t="shared" si="39"/>
        <v>0</v>
      </c>
      <c r="M87" s="15"/>
      <c r="N87" s="15">
        <f t="shared" si="39"/>
        <v>3286.5</v>
      </c>
      <c r="O87" s="15">
        <f t="shared" si="39"/>
        <v>6578.1</v>
      </c>
    </row>
    <row r="88" spans="1:15" hidden="1" x14ac:dyDescent="0.2">
      <c r="A88" s="1"/>
      <c r="B88" s="17" t="s">
        <v>18</v>
      </c>
      <c r="C88" s="13">
        <v>650</v>
      </c>
      <c r="D88" s="13">
        <v>1</v>
      </c>
      <c r="E88" s="13">
        <v>13</v>
      </c>
      <c r="F88" s="75" t="s">
        <v>181</v>
      </c>
      <c r="G88" s="14">
        <v>800</v>
      </c>
      <c r="H88" s="15">
        <f t="shared" si="39"/>
        <v>0</v>
      </c>
      <c r="I88" s="15"/>
      <c r="J88" s="15">
        <f t="shared" si="39"/>
        <v>0</v>
      </c>
      <c r="K88" s="15"/>
      <c r="L88" s="15">
        <f t="shared" si="39"/>
        <v>0</v>
      </c>
      <c r="M88" s="15"/>
      <c r="N88" s="15">
        <f t="shared" si="39"/>
        <v>3286.5</v>
      </c>
      <c r="O88" s="15">
        <f t="shared" si="39"/>
        <v>6578.1</v>
      </c>
    </row>
    <row r="89" spans="1:15" hidden="1" x14ac:dyDescent="0.2">
      <c r="A89" s="1"/>
      <c r="B89" s="30" t="s">
        <v>22</v>
      </c>
      <c r="C89" s="13">
        <v>650</v>
      </c>
      <c r="D89" s="31">
        <v>1</v>
      </c>
      <c r="E89" s="31">
        <v>13</v>
      </c>
      <c r="F89" s="75" t="s">
        <v>181</v>
      </c>
      <c r="G89" s="70">
        <v>870</v>
      </c>
      <c r="H89" s="34">
        <v>0</v>
      </c>
      <c r="I89" s="34"/>
      <c r="J89" s="34"/>
      <c r="K89" s="34"/>
      <c r="L89" s="34">
        <v>0</v>
      </c>
      <c r="M89" s="34"/>
      <c r="N89" s="34">
        <v>3286.5</v>
      </c>
      <c r="O89" s="34">
        <v>6578.1</v>
      </c>
    </row>
    <row r="90" spans="1:15" x14ac:dyDescent="0.2">
      <c r="A90" s="1"/>
      <c r="B90" s="20" t="s">
        <v>25</v>
      </c>
      <c r="C90" s="13">
        <v>650</v>
      </c>
      <c r="D90" s="13">
        <v>2</v>
      </c>
      <c r="E90" s="10" t="s">
        <v>26</v>
      </c>
      <c r="F90" s="10"/>
      <c r="G90" s="14"/>
      <c r="H90" s="15">
        <f t="shared" ref="H90:O95" si="40">H91</f>
        <v>1591.9</v>
      </c>
      <c r="I90" s="15">
        <f t="shared" si="40"/>
        <v>1591.9</v>
      </c>
      <c r="J90" s="15">
        <f t="shared" si="40"/>
        <v>0</v>
      </c>
      <c r="K90" s="15">
        <f t="shared" si="40"/>
        <v>0</v>
      </c>
      <c r="L90" s="15">
        <f t="shared" si="40"/>
        <v>1591.9</v>
      </c>
      <c r="M90" s="15">
        <f t="shared" si="40"/>
        <v>1591.9</v>
      </c>
      <c r="N90" s="15">
        <f t="shared" si="40"/>
        <v>0</v>
      </c>
      <c r="O90" s="15">
        <f t="shared" si="40"/>
        <v>0</v>
      </c>
    </row>
    <row r="91" spans="1:15" x14ac:dyDescent="0.2">
      <c r="A91" s="1"/>
      <c r="B91" s="17" t="s">
        <v>27</v>
      </c>
      <c r="C91" s="13">
        <v>650</v>
      </c>
      <c r="D91" s="13">
        <v>2</v>
      </c>
      <c r="E91" s="13">
        <v>3</v>
      </c>
      <c r="F91" s="21"/>
      <c r="G91" s="14"/>
      <c r="H91" s="15">
        <f t="shared" si="40"/>
        <v>1591.9</v>
      </c>
      <c r="I91" s="15">
        <f t="shared" si="40"/>
        <v>1591.9</v>
      </c>
      <c r="J91" s="15">
        <f t="shared" si="40"/>
        <v>0</v>
      </c>
      <c r="K91" s="15">
        <f t="shared" si="40"/>
        <v>0</v>
      </c>
      <c r="L91" s="15">
        <f t="shared" si="40"/>
        <v>1591.9</v>
      </c>
      <c r="M91" s="15">
        <f t="shared" si="40"/>
        <v>1591.9</v>
      </c>
      <c r="N91" s="15">
        <f t="shared" si="40"/>
        <v>0</v>
      </c>
      <c r="O91" s="15">
        <f t="shared" si="40"/>
        <v>0</v>
      </c>
    </row>
    <row r="92" spans="1:15" x14ac:dyDescent="0.2">
      <c r="A92" s="1"/>
      <c r="B92" s="17" t="s">
        <v>310</v>
      </c>
      <c r="C92" s="13">
        <v>650</v>
      </c>
      <c r="D92" s="13">
        <v>2</v>
      </c>
      <c r="E92" s="13">
        <v>3</v>
      </c>
      <c r="F92" s="22" t="s">
        <v>63</v>
      </c>
      <c r="G92" s="14" t="s">
        <v>8</v>
      </c>
      <c r="H92" s="15">
        <f>H93</f>
        <v>1591.9</v>
      </c>
      <c r="I92" s="15">
        <f>I93</f>
        <v>1591.9</v>
      </c>
      <c r="J92" s="15">
        <f t="shared" si="40"/>
        <v>0</v>
      </c>
      <c r="K92" s="15">
        <f>K93</f>
        <v>0</v>
      </c>
      <c r="L92" s="15">
        <f t="shared" ref="L92:O93" si="41">L93</f>
        <v>1591.9</v>
      </c>
      <c r="M92" s="15">
        <f>M93</f>
        <v>1591.9</v>
      </c>
      <c r="N92" s="15">
        <f t="shared" si="41"/>
        <v>0</v>
      </c>
      <c r="O92" s="15">
        <f t="shared" si="41"/>
        <v>0</v>
      </c>
    </row>
    <row r="93" spans="1:15" ht="21.75" customHeight="1" x14ac:dyDescent="0.2">
      <c r="A93" s="1"/>
      <c r="B93" s="17" t="s">
        <v>87</v>
      </c>
      <c r="C93" s="13">
        <v>650</v>
      </c>
      <c r="D93" s="13">
        <v>2</v>
      </c>
      <c r="E93" s="13">
        <v>3</v>
      </c>
      <c r="F93" s="22" t="s">
        <v>230</v>
      </c>
      <c r="G93" s="14"/>
      <c r="H93" s="15">
        <f>H94</f>
        <v>1591.9</v>
      </c>
      <c r="I93" s="15">
        <f>I94</f>
        <v>1591.9</v>
      </c>
      <c r="J93" s="15">
        <f t="shared" si="40"/>
        <v>0</v>
      </c>
      <c r="K93" s="15">
        <f>K94</f>
        <v>0</v>
      </c>
      <c r="L93" s="15">
        <f t="shared" si="41"/>
        <v>1591.9</v>
      </c>
      <c r="M93" s="15">
        <f>M94</f>
        <v>1591.9</v>
      </c>
      <c r="N93" s="15">
        <f t="shared" si="41"/>
        <v>0</v>
      </c>
      <c r="O93" s="15">
        <f t="shared" si="41"/>
        <v>0</v>
      </c>
    </row>
    <row r="94" spans="1:15" s="2" customFormat="1" ht="25.5" customHeight="1" x14ac:dyDescent="0.2">
      <c r="A94" s="1"/>
      <c r="B94" s="17" t="s">
        <v>142</v>
      </c>
      <c r="C94" s="13">
        <v>650</v>
      </c>
      <c r="D94" s="13">
        <v>2</v>
      </c>
      <c r="E94" s="13">
        <v>3</v>
      </c>
      <c r="F94" s="22" t="s">
        <v>182</v>
      </c>
      <c r="G94" s="14"/>
      <c r="H94" s="15">
        <f>H95+H97</f>
        <v>1591.9</v>
      </c>
      <c r="I94" s="15">
        <f>I95+I97</f>
        <v>1591.9</v>
      </c>
      <c r="J94" s="15">
        <f t="shared" ref="J94" si="42">J95+J97</f>
        <v>0</v>
      </c>
      <c r="K94" s="15">
        <f>K95+K97</f>
        <v>0</v>
      </c>
      <c r="L94" s="15">
        <f>L95+L97</f>
        <v>1591.9</v>
      </c>
      <c r="M94" s="15">
        <f>M95+M97</f>
        <v>1591.9</v>
      </c>
      <c r="N94" s="15">
        <f>N95+N97</f>
        <v>0</v>
      </c>
      <c r="O94" s="15">
        <f>O95+O97</f>
        <v>0</v>
      </c>
    </row>
    <row r="95" spans="1:15" s="2" customFormat="1" ht="50.25" customHeight="1" x14ac:dyDescent="0.2">
      <c r="A95" s="1"/>
      <c r="B95" s="18" t="s">
        <v>10</v>
      </c>
      <c r="C95" s="13">
        <v>650</v>
      </c>
      <c r="D95" s="13">
        <v>2</v>
      </c>
      <c r="E95" s="13">
        <v>3</v>
      </c>
      <c r="F95" s="22" t="s">
        <v>182</v>
      </c>
      <c r="G95" s="14">
        <v>100</v>
      </c>
      <c r="H95" s="15">
        <f t="shared" si="40"/>
        <v>1306.9000000000001</v>
      </c>
      <c r="I95" s="15">
        <f t="shared" si="40"/>
        <v>1306.9000000000001</v>
      </c>
      <c r="J95" s="15">
        <f t="shared" si="40"/>
        <v>0</v>
      </c>
      <c r="K95" s="15">
        <f t="shared" si="40"/>
        <v>0</v>
      </c>
      <c r="L95" s="15">
        <f t="shared" si="40"/>
        <v>1306.9000000000001</v>
      </c>
      <c r="M95" s="15">
        <f t="shared" si="40"/>
        <v>1306.9000000000001</v>
      </c>
      <c r="N95" s="15">
        <f t="shared" si="40"/>
        <v>0</v>
      </c>
      <c r="O95" s="15">
        <f t="shared" si="40"/>
        <v>0</v>
      </c>
    </row>
    <row r="96" spans="1:15" s="2" customFormat="1" ht="21.75" customHeight="1" x14ac:dyDescent="0.2">
      <c r="A96" s="1"/>
      <c r="B96" s="18" t="s">
        <v>12</v>
      </c>
      <c r="C96" s="13">
        <v>650</v>
      </c>
      <c r="D96" s="13">
        <v>2</v>
      </c>
      <c r="E96" s="13">
        <v>3</v>
      </c>
      <c r="F96" s="22" t="s">
        <v>182</v>
      </c>
      <c r="G96" s="14">
        <v>120</v>
      </c>
      <c r="H96" s="15">
        <v>1306.9000000000001</v>
      </c>
      <c r="I96" s="15">
        <f>H96</f>
        <v>1306.9000000000001</v>
      </c>
      <c r="J96" s="15"/>
      <c r="K96" s="15">
        <f>J96</f>
        <v>0</v>
      </c>
      <c r="L96" s="15">
        <f>H96+J96</f>
        <v>1306.9000000000001</v>
      </c>
      <c r="M96" s="15">
        <f>L96</f>
        <v>1306.9000000000001</v>
      </c>
      <c r="N96" s="15">
        <v>0</v>
      </c>
      <c r="O96" s="15">
        <v>0</v>
      </c>
    </row>
    <row r="97" spans="1:15" s="2" customFormat="1" ht="23.25" customHeight="1" x14ac:dyDescent="0.2">
      <c r="A97" s="1"/>
      <c r="B97" s="18" t="s">
        <v>68</v>
      </c>
      <c r="C97" s="13">
        <v>650</v>
      </c>
      <c r="D97" s="13">
        <v>2</v>
      </c>
      <c r="E97" s="13">
        <v>3</v>
      </c>
      <c r="F97" s="22" t="s">
        <v>182</v>
      </c>
      <c r="G97" s="14">
        <v>200</v>
      </c>
      <c r="H97" s="15">
        <f>H98</f>
        <v>285</v>
      </c>
      <c r="I97" s="15">
        <f>I98</f>
        <v>285</v>
      </c>
      <c r="J97" s="15">
        <f t="shared" ref="J97" si="43">J98</f>
        <v>0</v>
      </c>
      <c r="K97" s="15">
        <f>K98</f>
        <v>0</v>
      </c>
      <c r="L97" s="15">
        <f>L98</f>
        <v>285</v>
      </c>
      <c r="M97" s="15">
        <f>M98</f>
        <v>285</v>
      </c>
      <c r="N97" s="15">
        <f>N98</f>
        <v>0</v>
      </c>
      <c r="O97" s="15">
        <f>O98</f>
        <v>0</v>
      </c>
    </row>
    <row r="98" spans="1:15" ht="24" x14ac:dyDescent="0.2">
      <c r="A98" s="1"/>
      <c r="B98" s="18" t="s">
        <v>16</v>
      </c>
      <c r="C98" s="13">
        <v>650</v>
      </c>
      <c r="D98" s="13">
        <v>2</v>
      </c>
      <c r="E98" s="13">
        <v>3</v>
      </c>
      <c r="F98" s="22" t="s">
        <v>182</v>
      </c>
      <c r="G98" s="14">
        <v>240</v>
      </c>
      <c r="H98" s="15">
        <v>285</v>
      </c>
      <c r="I98" s="15">
        <f>H98</f>
        <v>285</v>
      </c>
      <c r="J98" s="15"/>
      <c r="K98" s="15">
        <f>J98</f>
        <v>0</v>
      </c>
      <c r="L98" s="15">
        <f>H98+J98</f>
        <v>285</v>
      </c>
      <c r="M98" s="15">
        <f>L98</f>
        <v>285</v>
      </c>
      <c r="N98" s="15">
        <v>0</v>
      </c>
      <c r="O98" s="15">
        <v>0</v>
      </c>
    </row>
    <row r="99" spans="1:15" ht="24" x14ac:dyDescent="0.2">
      <c r="A99" s="1"/>
      <c r="B99" s="20" t="s">
        <v>28</v>
      </c>
      <c r="C99" s="13">
        <v>650</v>
      </c>
      <c r="D99" s="13">
        <v>3</v>
      </c>
      <c r="E99" s="10" t="s">
        <v>26</v>
      </c>
      <c r="F99" s="10"/>
      <c r="G99" s="14" t="s">
        <v>8</v>
      </c>
      <c r="H99" s="15">
        <f>H100+H107+H118</f>
        <v>253</v>
      </c>
      <c r="I99" s="15">
        <f>I100</f>
        <v>158</v>
      </c>
      <c r="J99" s="15">
        <f t="shared" ref="J99" si="44">J100+J107+J118</f>
        <v>0</v>
      </c>
      <c r="K99" s="15">
        <f>K100</f>
        <v>0</v>
      </c>
      <c r="L99" s="15">
        <f>L100+L107+L118</f>
        <v>253</v>
      </c>
      <c r="M99" s="15">
        <f>M100</f>
        <v>158</v>
      </c>
      <c r="N99" s="15">
        <f>N100+N107+N118</f>
        <v>95</v>
      </c>
      <c r="O99" s="15">
        <f>O100+O107+O118</f>
        <v>45</v>
      </c>
    </row>
    <row r="100" spans="1:15" x14ac:dyDescent="0.2">
      <c r="A100" s="1"/>
      <c r="B100" s="20" t="s">
        <v>29</v>
      </c>
      <c r="C100" s="13">
        <v>650</v>
      </c>
      <c r="D100" s="13">
        <v>3</v>
      </c>
      <c r="E100" s="13">
        <v>4</v>
      </c>
      <c r="F100" s="10"/>
      <c r="G100" s="14" t="s">
        <v>8</v>
      </c>
      <c r="H100" s="15">
        <f>H101</f>
        <v>158</v>
      </c>
      <c r="I100" s="15">
        <f>I101</f>
        <v>158</v>
      </c>
      <c r="J100" s="15">
        <f t="shared" ref="J100" si="45">J101</f>
        <v>0</v>
      </c>
      <c r="K100" s="15">
        <f>K101</f>
        <v>0</v>
      </c>
      <c r="L100" s="15">
        <f>L101</f>
        <v>158</v>
      </c>
      <c r="M100" s="15">
        <f>M101</f>
        <v>158</v>
      </c>
      <c r="N100" s="15">
        <f>N101</f>
        <v>0</v>
      </c>
      <c r="O100" s="15">
        <f>O101</f>
        <v>0</v>
      </c>
    </row>
    <row r="101" spans="1:15" ht="24" x14ac:dyDescent="0.2">
      <c r="A101" s="1"/>
      <c r="B101" s="16" t="s">
        <v>277</v>
      </c>
      <c r="C101" s="13">
        <v>650</v>
      </c>
      <c r="D101" s="13">
        <v>3</v>
      </c>
      <c r="E101" s="13">
        <v>4</v>
      </c>
      <c r="F101" s="10" t="s">
        <v>79</v>
      </c>
      <c r="G101" s="14"/>
      <c r="H101" s="15">
        <f t="shared" ref="H101:O105" si="46">H102</f>
        <v>158</v>
      </c>
      <c r="I101" s="15">
        <f t="shared" si="46"/>
        <v>158</v>
      </c>
      <c r="J101" s="15">
        <f t="shared" si="46"/>
        <v>0</v>
      </c>
      <c r="K101" s="15">
        <f t="shared" si="46"/>
        <v>0</v>
      </c>
      <c r="L101" s="15">
        <f t="shared" si="46"/>
        <v>158</v>
      </c>
      <c r="M101" s="15">
        <f t="shared" si="46"/>
        <v>158</v>
      </c>
      <c r="N101" s="15">
        <f t="shared" si="46"/>
        <v>0</v>
      </c>
      <c r="O101" s="15">
        <f t="shared" si="46"/>
        <v>0</v>
      </c>
    </row>
    <row r="102" spans="1:15" x14ac:dyDescent="0.2">
      <c r="A102" s="1"/>
      <c r="B102" s="16" t="s">
        <v>268</v>
      </c>
      <c r="C102" s="13">
        <v>650</v>
      </c>
      <c r="D102" s="13">
        <v>3</v>
      </c>
      <c r="E102" s="13">
        <v>4</v>
      </c>
      <c r="F102" s="10" t="s">
        <v>224</v>
      </c>
      <c r="G102" s="14"/>
      <c r="H102" s="15">
        <f>H103</f>
        <v>158</v>
      </c>
      <c r="I102" s="15">
        <f>I103</f>
        <v>158</v>
      </c>
      <c r="J102" s="15">
        <f t="shared" si="46"/>
        <v>0</v>
      </c>
      <c r="K102" s="15">
        <f>K103</f>
        <v>0</v>
      </c>
      <c r="L102" s="15">
        <f t="shared" ref="L102:O103" si="47">L103</f>
        <v>158</v>
      </c>
      <c r="M102" s="15">
        <f>M103</f>
        <v>158</v>
      </c>
      <c r="N102" s="15">
        <f t="shared" si="47"/>
        <v>0</v>
      </c>
      <c r="O102" s="15">
        <f t="shared" si="47"/>
        <v>0</v>
      </c>
    </row>
    <row r="103" spans="1:15" ht="24" x14ac:dyDescent="0.2">
      <c r="A103" s="1"/>
      <c r="B103" s="16" t="s">
        <v>278</v>
      </c>
      <c r="C103" s="13">
        <v>650</v>
      </c>
      <c r="D103" s="13">
        <v>3</v>
      </c>
      <c r="E103" s="13">
        <v>4</v>
      </c>
      <c r="F103" s="10" t="s">
        <v>223</v>
      </c>
      <c r="G103" s="14"/>
      <c r="H103" s="15">
        <f>H104</f>
        <v>158</v>
      </c>
      <c r="I103" s="15">
        <f>I104</f>
        <v>158</v>
      </c>
      <c r="J103" s="15">
        <f t="shared" si="46"/>
        <v>0</v>
      </c>
      <c r="K103" s="15">
        <f>K104</f>
        <v>0</v>
      </c>
      <c r="L103" s="15">
        <f t="shared" si="47"/>
        <v>158</v>
      </c>
      <c r="M103" s="15">
        <f>M104</f>
        <v>158</v>
      </c>
      <c r="N103" s="15">
        <f t="shared" si="47"/>
        <v>0</v>
      </c>
      <c r="O103" s="15">
        <f t="shared" si="47"/>
        <v>0</v>
      </c>
    </row>
    <row r="104" spans="1:15" ht="68.25" customHeight="1" x14ac:dyDescent="0.2">
      <c r="A104" s="1"/>
      <c r="B104" s="59" t="s">
        <v>64</v>
      </c>
      <c r="C104" s="13">
        <v>650</v>
      </c>
      <c r="D104" s="13">
        <v>3</v>
      </c>
      <c r="E104" s="13">
        <v>4</v>
      </c>
      <c r="F104" s="10" t="s">
        <v>183</v>
      </c>
      <c r="G104" s="14"/>
      <c r="H104" s="15">
        <f t="shared" si="46"/>
        <v>158</v>
      </c>
      <c r="I104" s="15">
        <f t="shared" si="46"/>
        <v>158</v>
      </c>
      <c r="J104" s="15">
        <f t="shared" si="46"/>
        <v>0</v>
      </c>
      <c r="K104" s="15">
        <f t="shared" si="46"/>
        <v>0</v>
      </c>
      <c r="L104" s="15">
        <f t="shared" si="46"/>
        <v>158</v>
      </c>
      <c r="M104" s="15">
        <f t="shared" si="46"/>
        <v>158</v>
      </c>
      <c r="N104" s="15">
        <f t="shared" si="46"/>
        <v>0</v>
      </c>
      <c r="O104" s="15">
        <f t="shared" si="46"/>
        <v>0</v>
      </c>
    </row>
    <row r="105" spans="1:15" ht="24" x14ac:dyDescent="0.2">
      <c r="A105" s="1"/>
      <c r="B105" s="18" t="s">
        <v>68</v>
      </c>
      <c r="C105" s="13">
        <v>650</v>
      </c>
      <c r="D105" s="13">
        <v>3</v>
      </c>
      <c r="E105" s="13">
        <v>4</v>
      </c>
      <c r="F105" s="10" t="s">
        <v>183</v>
      </c>
      <c r="G105" s="14">
        <v>200</v>
      </c>
      <c r="H105" s="15">
        <f t="shared" si="46"/>
        <v>158</v>
      </c>
      <c r="I105" s="15">
        <f t="shared" si="46"/>
        <v>158</v>
      </c>
      <c r="J105" s="15">
        <f t="shared" si="46"/>
        <v>0</v>
      </c>
      <c r="K105" s="15">
        <f t="shared" si="46"/>
        <v>0</v>
      </c>
      <c r="L105" s="15">
        <f t="shared" si="46"/>
        <v>158</v>
      </c>
      <c r="M105" s="15">
        <f t="shared" si="46"/>
        <v>158</v>
      </c>
      <c r="N105" s="15">
        <f t="shared" si="46"/>
        <v>0</v>
      </c>
      <c r="O105" s="15">
        <f t="shared" si="46"/>
        <v>0</v>
      </c>
    </row>
    <row r="106" spans="1:15" ht="24" x14ac:dyDescent="0.2">
      <c r="A106" s="1"/>
      <c r="B106" s="18" t="s">
        <v>16</v>
      </c>
      <c r="C106" s="13">
        <v>650</v>
      </c>
      <c r="D106" s="13">
        <v>3</v>
      </c>
      <c r="E106" s="13">
        <v>4</v>
      </c>
      <c r="F106" s="10" t="s">
        <v>183</v>
      </c>
      <c r="G106" s="14">
        <v>240</v>
      </c>
      <c r="H106" s="15">
        <v>158</v>
      </c>
      <c r="I106" s="15">
        <f>H106</f>
        <v>158</v>
      </c>
      <c r="J106" s="15"/>
      <c r="K106" s="15">
        <f>J106</f>
        <v>0</v>
      </c>
      <c r="L106" s="15">
        <f>H106+J106</f>
        <v>158</v>
      </c>
      <c r="M106" s="15">
        <f>L106</f>
        <v>158</v>
      </c>
      <c r="N106" s="15">
        <v>0</v>
      </c>
      <c r="O106" s="15">
        <v>0</v>
      </c>
    </row>
    <row r="107" spans="1:15" ht="24" x14ac:dyDescent="0.2">
      <c r="A107" s="1"/>
      <c r="B107" s="20" t="s">
        <v>130</v>
      </c>
      <c r="C107" s="13">
        <v>650</v>
      </c>
      <c r="D107" s="13">
        <v>3</v>
      </c>
      <c r="E107" s="13">
        <v>10</v>
      </c>
      <c r="F107" s="10"/>
      <c r="G107" s="14" t="s">
        <v>8</v>
      </c>
      <c r="H107" s="15">
        <f>H108</f>
        <v>70</v>
      </c>
      <c r="I107" s="15"/>
      <c r="J107" s="15">
        <f t="shared" ref="J107:J108" si="48">J108</f>
        <v>0</v>
      </c>
      <c r="K107" s="15"/>
      <c r="L107" s="15">
        <f t="shared" ref="L107:O108" si="49">L108</f>
        <v>70</v>
      </c>
      <c r="M107" s="15"/>
      <c r="N107" s="15">
        <f t="shared" si="49"/>
        <v>70</v>
      </c>
      <c r="O107" s="15">
        <f t="shared" si="49"/>
        <v>20</v>
      </c>
    </row>
    <row r="108" spans="1:15" ht="48" x14ac:dyDescent="0.2">
      <c r="A108" s="1"/>
      <c r="B108" s="16" t="s">
        <v>291</v>
      </c>
      <c r="C108" s="13">
        <v>650</v>
      </c>
      <c r="D108" s="13">
        <v>3</v>
      </c>
      <c r="E108" s="13">
        <v>10</v>
      </c>
      <c r="F108" s="10" t="s">
        <v>90</v>
      </c>
      <c r="G108" s="14" t="s">
        <v>8</v>
      </c>
      <c r="H108" s="15">
        <f>H109</f>
        <v>70</v>
      </c>
      <c r="I108" s="15"/>
      <c r="J108" s="15">
        <f t="shared" si="48"/>
        <v>0</v>
      </c>
      <c r="K108" s="15"/>
      <c r="L108" s="15">
        <f t="shared" si="49"/>
        <v>70</v>
      </c>
      <c r="M108" s="15"/>
      <c r="N108" s="15">
        <f t="shared" si="49"/>
        <v>70</v>
      </c>
      <c r="O108" s="15">
        <f t="shared" si="49"/>
        <v>20</v>
      </c>
    </row>
    <row r="109" spans="1:15" x14ac:dyDescent="0.2">
      <c r="A109" s="1"/>
      <c r="B109" s="17" t="s">
        <v>268</v>
      </c>
      <c r="C109" s="13">
        <v>650</v>
      </c>
      <c r="D109" s="13">
        <v>3</v>
      </c>
      <c r="E109" s="13">
        <v>10</v>
      </c>
      <c r="F109" s="10" t="s">
        <v>226</v>
      </c>
      <c r="G109" s="14"/>
      <c r="H109" s="15">
        <f>H110+H114</f>
        <v>70</v>
      </c>
      <c r="I109" s="15"/>
      <c r="J109" s="15">
        <f t="shared" ref="J109" si="50">J110+J114</f>
        <v>0</v>
      </c>
      <c r="K109" s="15"/>
      <c r="L109" s="15">
        <f>L110+L114</f>
        <v>70</v>
      </c>
      <c r="M109" s="15"/>
      <c r="N109" s="15">
        <f>N110+N114</f>
        <v>70</v>
      </c>
      <c r="O109" s="15">
        <f>O110+O114</f>
        <v>20</v>
      </c>
    </row>
    <row r="110" spans="1:15" ht="36" hidden="1" x14ac:dyDescent="0.2">
      <c r="A110" s="1"/>
      <c r="B110" s="17" t="s">
        <v>292</v>
      </c>
      <c r="C110" s="13">
        <v>650</v>
      </c>
      <c r="D110" s="37">
        <v>3</v>
      </c>
      <c r="E110" s="37">
        <v>10</v>
      </c>
      <c r="F110" s="38" t="s">
        <v>227</v>
      </c>
      <c r="G110" s="39"/>
      <c r="H110" s="40">
        <f>H111</f>
        <v>0</v>
      </c>
      <c r="I110" s="40"/>
      <c r="J110" s="40">
        <f t="shared" ref="J110:J112" si="51">J111</f>
        <v>0</v>
      </c>
      <c r="K110" s="40"/>
      <c r="L110" s="40">
        <f t="shared" ref="L110:O112" si="52">L111</f>
        <v>0</v>
      </c>
      <c r="M110" s="40"/>
      <c r="N110" s="40">
        <f t="shared" si="52"/>
        <v>0</v>
      </c>
      <c r="O110" s="40">
        <f t="shared" si="52"/>
        <v>0</v>
      </c>
    </row>
    <row r="111" spans="1:15" hidden="1" x14ac:dyDescent="0.2">
      <c r="A111" s="1"/>
      <c r="B111" s="20" t="s">
        <v>271</v>
      </c>
      <c r="C111" s="13">
        <v>650</v>
      </c>
      <c r="D111" s="13">
        <v>3</v>
      </c>
      <c r="E111" s="13">
        <v>10</v>
      </c>
      <c r="F111" s="67" t="s">
        <v>185</v>
      </c>
      <c r="G111" s="14"/>
      <c r="H111" s="15">
        <f>H112</f>
        <v>0</v>
      </c>
      <c r="I111" s="15"/>
      <c r="J111" s="15">
        <f t="shared" si="51"/>
        <v>0</v>
      </c>
      <c r="K111" s="15"/>
      <c r="L111" s="15">
        <f t="shared" si="52"/>
        <v>0</v>
      </c>
      <c r="M111" s="15"/>
      <c r="N111" s="15">
        <f t="shared" si="52"/>
        <v>0</v>
      </c>
      <c r="O111" s="15">
        <f t="shared" si="52"/>
        <v>0</v>
      </c>
    </row>
    <row r="112" spans="1:15" hidden="1" x14ac:dyDescent="0.2">
      <c r="A112" s="1"/>
      <c r="B112" s="20" t="s">
        <v>51</v>
      </c>
      <c r="C112" s="13">
        <v>650</v>
      </c>
      <c r="D112" s="13">
        <v>3</v>
      </c>
      <c r="E112" s="13">
        <v>10</v>
      </c>
      <c r="F112" s="67" t="s">
        <v>185</v>
      </c>
      <c r="G112" s="14">
        <v>300</v>
      </c>
      <c r="H112" s="15">
        <f>H113</f>
        <v>0</v>
      </c>
      <c r="I112" s="15"/>
      <c r="J112" s="15">
        <f t="shared" si="51"/>
        <v>0</v>
      </c>
      <c r="K112" s="15"/>
      <c r="L112" s="15">
        <f t="shared" si="52"/>
        <v>0</v>
      </c>
      <c r="M112" s="15"/>
      <c r="N112" s="15">
        <f t="shared" si="52"/>
        <v>0</v>
      </c>
      <c r="O112" s="15">
        <f t="shared" si="52"/>
        <v>0</v>
      </c>
    </row>
    <row r="113" spans="1:15" hidden="1" x14ac:dyDescent="0.2">
      <c r="A113" s="1"/>
      <c r="B113" s="35" t="s">
        <v>75</v>
      </c>
      <c r="C113" s="13">
        <v>650</v>
      </c>
      <c r="D113" s="31">
        <v>3</v>
      </c>
      <c r="E113" s="31">
        <v>10</v>
      </c>
      <c r="F113" s="67" t="s">
        <v>185</v>
      </c>
      <c r="G113" s="70">
        <v>360</v>
      </c>
      <c r="H113" s="34"/>
      <c r="I113" s="34"/>
      <c r="J113" s="34"/>
      <c r="K113" s="34"/>
      <c r="L113" s="34"/>
      <c r="M113" s="34"/>
      <c r="N113" s="34"/>
      <c r="O113" s="34"/>
    </row>
    <row r="114" spans="1:15" ht="36" x14ac:dyDescent="0.2">
      <c r="A114" s="1"/>
      <c r="B114" s="20" t="s">
        <v>293</v>
      </c>
      <c r="C114" s="13">
        <v>650</v>
      </c>
      <c r="D114" s="13">
        <v>3</v>
      </c>
      <c r="E114" s="13">
        <v>10</v>
      </c>
      <c r="F114" s="32" t="s">
        <v>232</v>
      </c>
      <c r="G114" s="14"/>
      <c r="H114" s="15">
        <f>H115</f>
        <v>70</v>
      </c>
      <c r="I114" s="15"/>
      <c r="J114" s="15">
        <f t="shared" ref="J114:J115" si="53">J115</f>
        <v>0</v>
      </c>
      <c r="K114" s="15"/>
      <c r="L114" s="15">
        <f t="shared" ref="L114:O115" si="54">L115</f>
        <v>70</v>
      </c>
      <c r="M114" s="15"/>
      <c r="N114" s="15">
        <f t="shared" si="54"/>
        <v>70</v>
      </c>
      <c r="O114" s="15">
        <f t="shared" si="54"/>
        <v>20</v>
      </c>
    </row>
    <row r="115" spans="1:15" ht="36" customHeight="1" x14ac:dyDescent="0.2">
      <c r="A115" s="1"/>
      <c r="B115" s="17" t="s">
        <v>294</v>
      </c>
      <c r="C115" s="13">
        <v>650</v>
      </c>
      <c r="D115" s="13">
        <v>3</v>
      </c>
      <c r="E115" s="13">
        <v>10</v>
      </c>
      <c r="F115" s="10" t="s">
        <v>184</v>
      </c>
      <c r="G115" s="14"/>
      <c r="H115" s="15">
        <f>H116</f>
        <v>70</v>
      </c>
      <c r="I115" s="15"/>
      <c r="J115" s="15">
        <f t="shared" si="53"/>
        <v>0</v>
      </c>
      <c r="K115" s="15"/>
      <c r="L115" s="15">
        <f t="shared" si="54"/>
        <v>70</v>
      </c>
      <c r="M115" s="15"/>
      <c r="N115" s="15">
        <f t="shared" si="54"/>
        <v>70</v>
      </c>
      <c r="O115" s="15">
        <f t="shared" si="54"/>
        <v>20</v>
      </c>
    </row>
    <row r="116" spans="1:15" ht="24" x14ac:dyDescent="0.2">
      <c r="A116" s="1"/>
      <c r="B116" s="18" t="s">
        <v>68</v>
      </c>
      <c r="C116" s="13">
        <v>650</v>
      </c>
      <c r="D116" s="13">
        <v>3</v>
      </c>
      <c r="E116" s="13">
        <v>10</v>
      </c>
      <c r="F116" s="10" t="s">
        <v>184</v>
      </c>
      <c r="G116" s="14">
        <v>200</v>
      </c>
      <c r="H116" s="15">
        <f t="shared" ref="H116:O116" si="55">H117</f>
        <v>70</v>
      </c>
      <c r="I116" s="15"/>
      <c r="J116" s="15">
        <f t="shared" si="55"/>
        <v>0</v>
      </c>
      <c r="K116" s="15"/>
      <c r="L116" s="15">
        <f t="shared" si="55"/>
        <v>70</v>
      </c>
      <c r="M116" s="15"/>
      <c r="N116" s="15">
        <f t="shared" si="55"/>
        <v>70</v>
      </c>
      <c r="O116" s="15">
        <f t="shared" si="55"/>
        <v>20</v>
      </c>
    </row>
    <row r="117" spans="1:15" ht="24" x14ac:dyDescent="0.2">
      <c r="A117" s="1"/>
      <c r="B117" s="18" t="s">
        <v>16</v>
      </c>
      <c r="C117" s="13">
        <v>650</v>
      </c>
      <c r="D117" s="13">
        <v>3</v>
      </c>
      <c r="E117" s="13">
        <v>10</v>
      </c>
      <c r="F117" s="10" t="s">
        <v>184</v>
      </c>
      <c r="G117" s="14">
        <v>240</v>
      </c>
      <c r="H117" s="15">
        <v>70</v>
      </c>
      <c r="I117" s="15"/>
      <c r="J117" s="15"/>
      <c r="K117" s="15"/>
      <c r="L117" s="15">
        <f>H117+J117</f>
        <v>70</v>
      </c>
      <c r="M117" s="15"/>
      <c r="N117" s="15">
        <v>70</v>
      </c>
      <c r="O117" s="15">
        <v>20</v>
      </c>
    </row>
    <row r="118" spans="1:15" s="2" customFormat="1" ht="24" x14ac:dyDescent="0.2">
      <c r="A118" s="1"/>
      <c r="B118" s="18" t="s">
        <v>59</v>
      </c>
      <c r="C118" s="13">
        <v>650</v>
      </c>
      <c r="D118" s="13">
        <v>3</v>
      </c>
      <c r="E118" s="13">
        <v>14</v>
      </c>
      <c r="F118" s="10"/>
      <c r="G118" s="14"/>
      <c r="H118" s="15">
        <f>H119</f>
        <v>25</v>
      </c>
      <c r="I118" s="15"/>
      <c r="J118" s="15">
        <f t="shared" ref="J118:J119" si="56">J119</f>
        <v>0</v>
      </c>
      <c r="K118" s="15"/>
      <c r="L118" s="15">
        <f t="shared" ref="L118:O119" si="57">L119</f>
        <v>25</v>
      </c>
      <c r="M118" s="15"/>
      <c r="N118" s="15">
        <f t="shared" si="57"/>
        <v>25</v>
      </c>
      <c r="O118" s="15">
        <f t="shared" si="57"/>
        <v>25</v>
      </c>
    </row>
    <row r="119" spans="1:15" s="2" customFormat="1" ht="36" x14ac:dyDescent="0.2">
      <c r="A119" s="1"/>
      <c r="B119" s="59" t="s">
        <v>285</v>
      </c>
      <c r="C119" s="13">
        <v>650</v>
      </c>
      <c r="D119" s="13">
        <v>3</v>
      </c>
      <c r="E119" s="13">
        <v>14</v>
      </c>
      <c r="F119" s="10" t="s">
        <v>89</v>
      </c>
      <c r="G119" s="14"/>
      <c r="H119" s="15">
        <f>H120</f>
        <v>25</v>
      </c>
      <c r="I119" s="15"/>
      <c r="J119" s="15">
        <f t="shared" si="56"/>
        <v>0</v>
      </c>
      <c r="K119" s="15"/>
      <c r="L119" s="15">
        <f t="shared" si="57"/>
        <v>25</v>
      </c>
      <c r="M119" s="15"/>
      <c r="N119" s="15">
        <f t="shared" si="57"/>
        <v>25</v>
      </c>
      <c r="O119" s="15">
        <f t="shared" si="57"/>
        <v>25</v>
      </c>
    </row>
    <row r="120" spans="1:15" s="2" customFormat="1" ht="12" customHeight="1" x14ac:dyDescent="0.2">
      <c r="A120" s="1"/>
      <c r="B120" s="17" t="s">
        <v>268</v>
      </c>
      <c r="C120" s="13">
        <v>650</v>
      </c>
      <c r="D120" s="13">
        <v>3</v>
      </c>
      <c r="E120" s="13">
        <v>14</v>
      </c>
      <c r="F120" s="10" t="s">
        <v>231</v>
      </c>
      <c r="G120" s="14"/>
      <c r="H120" s="15">
        <f>H121+H132</f>
        <v>25</v>
      </c>
      <c r="I120" s="15"/>
      <c r="J120" s="15">
        <f t="shared" ref="J120" si="58">J121+J132</f>
        <v>0</v>
      </c>
      <c r="K120" s="15"/>
      <c r="L120" s="15">
        <f>L121+L132</f>
        <v>25</v>
      </c>
      <c r="M120" s="15"/>
      <c r="N120" s="15">
        <f>N121+N132</f>
        <v>25</v>
      </c>
      <c r="O120" s="15">
        <f>O121+O132</f>
        <v>25</v>
      </c>
    </row>
    <row r="121" spans="1:15" s="2" customFormat="1" ht="24" x14ac:dyDescent="0.2">
      <c r="A121" s="1"/>
      <c r="B121" s="23" t="s">
        <v>286</v>
      </c>
      <c r="C121" s="13">
        <v>650</v>
      </c>
      <c r="D121" s="13">
        <v>3</v>
      </c>
      <c r="E121" s="13">
        <v>14</v>
      </c>
      <c r="F121" s="10" t="s">
        <v>233</v>
      </c>
      <c r="G121" s="14"/>
      <c r="H121" s="15">
        <f>H122+H127</f>
        <v>25</v>
      </c>
      <c r="I121" s="15"/>
      <c r="J121" s="15">
        <f t="shared" ref="J121" si="59">J122+J127</f>
        <v>0</v>
      </c>
      <c r="K121" s="15"/>
      <c r="L121" s="15">
        <f>L122+L127</f>
        <v>25</v>
      </c>
      <c r="M121" s="15"/>
      <c r="N121" s="15">
        <f>N122+N127</f>
        <v>25</v>
      </c>
      <c r="O121" s="15">
        <f>O122+O127</f>
        <v>25</v>
      </c>
    </row>
    <row r="122" spans="1:15" x14ac:dyDescent="0.2">
      <c r="A122" s="1"/>
      <c r="B122" s="23" t="s">
        <v>287</v>
      </c>
      <c r="C122" s="13">
        <v>650</v>
      </c>
      <c r="D122" s="13">
        <v>3</v>
      </c>
      <c r="E122" s="13">
        <v>14</v>
      </c>
      <c r="F122" s="10" t="s">
        <v>186</v>
      </c>
      <c r="G122" s="14"/>
      <c r="H122" s="15">
        <f>H123</f>
        <v>20</v>
      </c>
      <c r="I122" s="15"/>
      <c r="J122" s="15"/>
      <c r="K122" s="15"/>
      <c r="L122" s="15">
        <f t="shared" ref="L122" si="60">L123+L125</f>
        <v>20</v>
      </c>
      <c r="M122" s="15"/>
      <c r="N122" s="15">
        <f>N125</f>
        <v>20</v>
      </c>
      <c r="O122" s="15">
        <f>O125</f>
        <v>20</v>
      </c>
    </row>
    <row r="123" spans="1:15" s="2" customFormat="1" ht="50.25" customHeight="1" x14ac:dyDescent="0.2">
      <c r="A123" s="1"/>
      <c r="B123" s="18" t="s">
        <v>10</v>
      </c>
      <c r="C123" s="13">
        <v>650</v>
      </c>
      <c r="D123" s="13">
        <v>3</v>
      </c>
      <c r="E123" s="13">
        <v>14</v>
      </c>
      <c r="F123" s="10" t="s">
        <v>186</v>
      </c>
      <c r="G123" s="14">
        <v>100</v>
      </c>
      <c r="H123" s="15">
        <f t="shared" ref="H123:O123" si="61">H124</f>
        <v>20</v>
      </c>
      <c r="I123" s="15"/>
      <c r="J123" s="15">
        <f t="shared" si="61"/>
        <v>0</v>
      </c>
      <c r="K123" s="15"/>
      <c r="L123" s="15">
        <f t="shared" si="61"/>
        <v>20</v>
      </c>
      <c r="M123" s="15"/>
      <c r="N123" s="15">
        <f t="shared" si="61"/>
        <v>0</v>
      </c>
      <c r="O123" s="15">
        <f t="shared" si="61"/>
        <v>0</v>
      </c>
    </row>
    <row r="124" spans="1:15" s="2" customFormat="1" ht="21.75" customHeight="1" x14ac:dyDescent="0.2">
      <c r="A124" s="1"/>
      <c r="B124" s="18" t="s">
        <v>12</v>
      </c>
      <c r="C124" s="13">
        <v>650</v>
      </c>
      <c r="D124" s="13">
        <v>3</v>
      </c>
      <c r="E124" s="13">
        <v>14</v>
      </c>
      <c r="F124" s="10" t="s">
        <v>186</v>
      </c>
      <c r="G124" s="14">
        <v>120</v>
      </c>
      <c r="H124" s="15">
        <v>20</v>
      </c>
      <c r="I124" s="15"/>
      <c r="J124" s="15"/>
      <c r="K124" s="15"/>
      <c r="L124" s="15">
        <f>H124+J124</f>
        <v>20</v>
      </c>
      <c r="M124" s="15"/>
      <c r="N124" s="15">
        <v>0</v>
      </c>
      <c r="O124" s="15">
        <v>0</v>
      </c>
    </row>
    <row r="125" spans="1:15" ht="24" hidden="1" x14ac:dyDescent="0.2">
      <c r="A125" s="1"/>
      <c r="B125" s="18" t="s">
        <v>68</v>
      </c>
      <c r="C125" s="13">
        <v>650</v>
      </c>
      <c r="D125" s="13">
        <v>3</v>
      </c>
      <c r="E125" s="13">
        <v>14</v>
      </c>
      <c r="F125" s="10" t="s">
        <v>186</v>
      </c>
      <c r="G125" s="14">
        <v>200</v>
      </c>
      <c r="H125" s="15">
        <f t="shared" ref="H125:O125" si="62">H126</f>
        <v>20</v>
      </c>
      <c r="I125" s="15"/>
      <c r="J125" s="15">
        <f t="shared" si="62"/>
        <v>-20</v>
      </c>
      <c r="K125" s="15"/>
      <c r="L125" s="15">
        <f t="shared" si="62"/>
        <v>0</v>
      </c>
      <c r="M125" s="15"/>
      <c r="N125" s="15">
        <f t="shared" si="62"/>
        <v>20</v>
      </c>
      <c r="O125" s="15">
        <f t="shared" si="62"/>
        <v>20</v>
      </c>
    </row>
    <row r="126" spans="1:15" ht="24" hidden="1" x14ac:dyDescent="0.2">
      <c r="A126" s="1"/>
      <c r="B126" s="18" t="s">
        <v>16</v>
      </c>
      <c r="C126" s="13">
        <v>650</v>
      </c>
      <c r="D126" s="13">
        <v>3</v>
      </c>
      <c r="E126" s="13">
        <v>14</v>
      </c>
      <c r="F126" s="10" t="s">
        <v>186</v>
      </c>
      <c r="G126" s="14">
        <v>240</v>
      </c>
      <c r="H126" s="15">
        <v>20</v>
      </c>
      <c r="I126" s="15"/>
      <c r="J126" s="15">
        <v>-20</v>
      </c>
      <c r="K126" s="15"/>
      <c r="L126" s="15">
        <f>H126+J126</f>
        <v>0</v>
      </c>
      <c r="M126" s="15"/>
      <c r="N126" s="15">
        <v>20</v>
      </c>
      <c r="O126" s="15">
        <v>20</v>
      </c>
    </row>
    <row r="127" spans="1:15" ht="24" x14ac:dyDescent="0.2">
      <c r="A127" s="1"/>
      <c r="B127" s="18" t="s">
        <v>288</v>
      </c>
      <c r="C127" s="13">
        <v>650</v>
      </c>
      <c r="D127" s="13">
        <v>3</v>
      </c>
      <c r="E127" s="13">
        <v>14</v>
      </c>
      <c r="F127" s="10" t="s">
        <v>187</v>
      </c>
      <c r="G127" s="14"/>
      <c r="H127" s="15">
        <f>H128</f>
        <v>5</v>
      </c>
      <c r="I127" s="15"/>
      <c r="J127" s="15"/>
      <c r="K127" s="15"/>
      <c r="L127" s="15">
        <f t="shared" ref="L127" si="63">L128+L130</f>
        <v>5</v>
      </c>
      <c r="M127" s="15"/>
      <c r="N127" s="15">
        <f>N130</f>
        <v>5</v>
      </c>
      <c r="O127" s="15">
        <f>O130</f>
        <v>5</v>
      </c>
    </row>
    <row r="128" spans="1:15" s="2" customFormat="1" ht="50.25" customHeight="1" x14ac:dyDescent="0.2">
      <c r="A128" s="1"/>
      <c r="B128" s="18" t="s">
        <v>10</v>
      </c>
      <c r="C128" s="13">
        <v>650</v>
      </c>
      <c r="D128" s="13">
        <v>3</v>
      </c>
      <c r="E128" s="13">
        <v>14</v>
      </c>
      <c r="F128" s="10" t="s">
        <v>187</v>
      </c>
      <c r="G128" s="14">
        <v>100</v>
      </c>
      <c r="H128" s="15">
        <f t="shared" ref="H128:O128" si="64">H129</f>
        <v>5</v>
      </c>
      <c r="I128" s="15"/>
      <c r="J128" s="15">
        <f t="shared" si="64"/>
        <v>0</v>
      </c>
      <c r="K128" s="15"/>
      <c r="L128" s="15">
        <f t="shared" si="64"/>
        <v>5</v>
      </c>
      <c r="M128" s="15"/>
      <c r="N128" s="15">
        <f t="shared" si="64"/>
        <v>0</v>
      </c>
      <c r="O128" s="15">
        <f t="shared" si="64"/>
        <v>0</v>
      </c>
    </row>
    <row r="129" spans="1:15" s="2" customFormat="1" ht="21.75" customHeight="1" x14ac:dyDescent="0.2">
      <c r="A129" s="1"/>
      <c r="B129" s="18" t="s">
        <v>12</v>
      </c>
      <c r="C129" s="13">
        <v>650</v>
      </c>
      <c r="D129" s="13">
        <v>3</v>
      </c>
      <c r="E129" s="13">
        <v>14</v>
      </c>
      <c r="F129" s="10" t="s">
        <v>187</v>
      </c>
      <c r="G129" s="14">
        <v>120</v>
      </c>
      <c r="H129" s="15">
        <v>5</v>
      </c>
      <c r="I129" s="15"/>
      <c r="J129" s="15"/>
      <c r="K129" s="15"/>
      <c r="L129" s="15">
        <f>H129+J129</f>
        <v>5</v>
      </c>
      <c r="M129" s="15"/>
      <c r="N129" s="15">
        <v>0</v>
      </c>
      <c r="O129" s="15">
        <v>0</v>
      </c>
    </row>
    <row r="130" spans="1:15" ht="24" hidden="1" x14ac:dyDescent="0.2">
      <c r="A130" s="1"/>
      <c r="B130" s="18" t="s">
        <v>68</v>
      </c>
      <c r="C130" s="13">
        <v>650</v>
      </c>
      <c r="D130" s="13">
        <v>3</v>
      </c>
      <c r="E130" s="13">
        <v>14</v>
      </c>
      <c r="F130" s="10" t="s">
        <v>187</v>
      </c>
      <c r="G130" s="14">
        <v>200</v>
      </c>
      <c r="H130" s="15">
        <f>H131</f>
        <v>5</v>
      </c>
      <c r="I130" s="15"/>
      <c r="J130" s="15">
        <f t="shared" ref="J130" si="65">J131</f>
        <v>-5</v>
      </c>
      <c r="K130" s="15"/>
      <c r="L130" s="15">
        <f t="shared" ref="L130:O130" si="66">L131</f>
        <v>0</v>
      </c>
      <c r="M130" s="15"/>
      <c r="N130" s="15">
        <f t="shared" si="66"/>
        <v>5</v>
      </c>
      <c r="O130" s="15">
        <f t="shared" si="66"/>
        <v>5</v>
      </c>
    </row>
    <row r="131" spans="1:15" ht="24" hidden="1" x14ac:dyDescent="0.2">
      <c r="A131" s="1"/>
      <c r="B131" s="18" t="s">
        <v>16</v>
      </c>
      <c r="C131" s="13">
        <v>650</v>
      </c>
      <c r="D131" s="13">
        <v>3</v>
      </c>
      <c r="E131" s="13">
        <v>14</v>
      </c>
      <c r="F131" s="10" t="s">
        <v>187</v>
      </c>
      <c r="G131" s="14">
        <v>240</v>
      </c>
      <c r="H131" s="15">
        <v>5</v>
      </c>
      <c r="I131" s="15"/>
      <c r="J131" s="15">
        <v>-5</v>
      </c>
      <c r="K131" s="15"/>
      <c r="L131" s="15">
        <f>L132+L137</f>
        <v>0</v>
      </c>
      <c r="M131" s="15"/>
      <c r="N131" s="15">
        <v>5</v>
      </c>
      <c r="O131" s="15">
        <v>5</v>
      </c>
    </row>
    <row r="132" spans="1:15" ht="36" hidden="1" x14ac:dyDescent="0.2">
      <c r="A132" s="1"/>
      <c r="B132" s="18" t="s">
        <v>314</v>
      </c>
      <c r="C132" s="13">
        <v>650</v>
      </c>
      <c r="D132" s="13">
        <v>3</v>
      </c>
      <c r="E132" s="13">
        <v>14</v>
      </c>
      <c r="F132" s="10" t="s">
        <v>236</v>
      </c>
      <c r="G132" s="14"/>
      <c r="H132" s="15">
        <f>H133+H136+H139</f>
        <v>0</v>
      </c>
      <c r="I132" s="15"/>
      <c r="J132" s="15">
        <f t="shared" ref="J132:L132" si="67">J133+J136+J139</f>
        <v>0</v>
      </c>
      <c r="K132" s="15"/>
      <c r="L132" s="15">
        <f t="shared" si="67"/>
        <v>0</v>
      </c>
      <c r="M132" s="15"/>
      <c r="N132" s="15">
        <f>N133+N136+N139</f>
        <v>0</v>
      </c>
      <c r="O132" s="15">
        <f>O133+O136+O139</f>
        <v>0</v>
      </c>
    </row>
    <row r="133" spans="1:15" ht="24" hidden="1" x14ac:dyDescent="0.2">
      <c r="A133" s="1"/>
      <c r="B133" s="18" t="s">
        <v>118</v>
      </c>
      <c r="C133" s="13">
        <v>650</v>
      </c>
      <c r="D133" s="13">
        <v>3</v>
      </c>
      <c r="E133" s="13">
        <v>14</v>
      </c>
      <c r="F133" s="74" t="s">
        <v>238</v>
      </c>
      <c r="G133" s="14"/>
      <c r="H133" s="15">
        <f>H134</f>
        <v>0</v>
      </c>
      <c r="I133" s="15"/>
      <c r="J133" s="15">
        <f t="shared" ref="J133:J134" si="68">J134</f>
        <v>0</v>
      </c>
      <c r="K133" s="15"/>
      <c r="L133" s="15">
        <f t="shared" ref="L133:O134" si="69">L134</f>
        <v>0</v>
      </c>
      <c r="M133" s="15"/>
      <c r="N133" s="15">
        <f t="shared" si="69"/>
        <v>0</v>
      </c>
      <c r="O133" s="15">
        <f t="shared" si="69"/>
        <v>0</v>
      </c>
    </row>
    <row r="134" spans="1:15" ht="24" hidden="1" x14ac:dyDescent="0.2">
      <c r="A134" s="1"/>
      <c r="B134" s="18" t="s">
        <v>68</v>
      </c>
      <c r="C134" s="13">
        <v>650</v>
      </c>
      <c r="D134" s="13">
        <v>3</v>
      </c>
      <c r="E134" s="13">
        <v>14</v>
      </c>
      <c r="F134" s="74" t="s">
        <v>238</v>
      </c>
      <c r="G134" s="14">
        <v>200</v>
      </c>
      <c r="H134" s="15">
        <f>H135</f>
        <v>0</v>
      </c>
      <c r="I134" s="15"/>
      <c r="J134" s="15">
        <f t="shared" si="68"/>
        <v>0</v>
      </c>
      <c r="K134" s="15"/>
      <c r="L134" s="15">
        <f t="shared" si="69"/>
        <v>0</v>
      </c>
      <c r="M134" s="15"/>
      <c r="N134" s="15">
        <f t="shared" si="69"/>
        <v>0</v>
      </c>
      <c r="O134" s="15">
        <f t="shared" si="69"/>
        <v>0</v>
      </c>
    </row>
    <row r="135" spans="1:15" ht="24" hidden="1" x14ac:dyDescent="0.2">
      <c r="A135" s="1"/>
      <c r="B135" s="18" t="s">
        <v>16</v>
      </c>
      <c r="C135" s="13">
        <v>650</v>
      </c>
      <c r="D135" s="13">
        <v>3</v>
      </c>
      <c r="E135" s="13">
        <v>14</v>
      </c>
      <c r="F135" s="74" t="s">
        <v>238</v>
      </c>
      <c r="G135" s="69">
        <v>240</v>
      </c>
      <c r="H135" s="15">
        <v>0</v>
      </c>
      <c r="I135" s="15"/>
      <c r="J135" s="15"/>
      <c r="K135" s="15"/>
      <c r="L135" s="15">
        <v>0</v>
      </c>
      <c r="M135" s="15"/>
      <c r="N135" s="15">
        <v>0</v>
      </c>
      <c r="O135" s="15">
        <v>0</v>
      </c>
    </row>
    <row r="136" spans="1:15" ht="36" hidden="1" x14ac:dyDescent="0.2">
      <c r="A136" s="1"/>
      <c r="B136" s="18" t="s">
        <v>113</v>
      </c>
      <c r="C136" s="13">
        <v>650</v>
      </c>
      <c r="D136" s="13">
        <v>3</v>
      </c>
      <c r="E136" s="13">
        <v>14</v>
      </c>
      <c r="F136" s="74" t="s">
        <v>237</v>
      </c>
      <c r="G136" s="14"/>
      <c r="H136" s="15">
        <f>H137</f>
        <v>0</v>
      </c>
      <c r="I136" s="15"/>
      <c r="J136" s="15">
        <f t="shared" ref="J136:J137" si="70">J137</f>
        <v>0</v>
      </c>
      <c r="K136" s="15"/>
      <c r="L136" s="15">
        <f t="shared" ref="L136:O137" si="71">L137</f>
        <v>0</v>
      </c>
      <c r="M136" s="15"/>
      <c r="N136" s="15">
        <f t="shared" si="71"/>
        <v>0</v>
      </c>
      <c r="O136" s="15">
        <f t="shared" si="71"/>
        <v>0</v>
      </c>
    </row>
    <row r="137" spans="1:15" ht="24" hidden="1" x14ac:dyDescent="0.2">
      <c r="A137" s="1"/>
      <c r="B137" s="18" t="s">
        <v>68</v>
      </c>
      <c r="C137" s="13">
        <v>650</v>
      </c>
      <c r="D137" s="13">
        <v>3</v>
      </c>
      <c r="E137" s="13">
        <v>14</v>
      </c>
      <c r="F137" s="74" t="s">
        <v>237</v>
      </c>
      <c r="G137" s="14">
        <v>200</v>
      </c>
      <c r="H137" s="15">
        <f>H138</f>
        <v>0</v>
      </c>
      <c r="I137" s="15"/>
      <c r="J137" s="15">
        <f t="shared" si="70"/>
        <v>0</v>
      </c>
      <c r="K137" s="15"/>
      <c r="L137" s="15">
        <f t="shared" si="71"/>
        <v>0</v>
      </c>
      <c r="M137" s="15"/>
      <c r="N137" s="15">
        <f t="shared" si="71"/>
        <v>0</v>
      </c>
      <c r="O137" s="15">
        <f t="shared" si="71"/>
        <v>0</v>
      </c>
    </row>
    <row r="138" spans="1:15" ht="24" hidden="1" x14ac:dyDescent="0.2">
      <c r="A138" s="1"/>
      <c r="B138" s="18" t="s">
        <v>16</v>
      </c>
      <c r="C138" s="13">
        <v>650</v>
      </c>
      <c r="D138" s="13">
        <v>3</v>
      </c>
      <c r="E138" s="13">
        <v>14</v>
      </c>
      <c r="F138" s="74" t="s">
        <v>237</v>
      </c>
      <c r="G138" s="69">
        <v>240</v>
      </c>
      <c r="H138" s="15">
        <v>0</v>
      </c>
      <c r="I138" s="15"/>
      <c r="J138" s="15"/>
      <c r="K138" s="15"/>
      <c r="L138" s="15">
        <v>0</v>
      </c>
      <c r="M138" s="15"/>
      <c r="N138" s="15">
        <v>0</v>
      </c>
      <c r="O138" s="15">
        <v>0</v>
      </c>
    </row>
    <row r="139" spans="1:15" hidden="1" x14ac:dyDescent="0.2">
      <c r="A139" s="1"/>
      <c r="B139" s="18" t="s">
        <v>271</v>
      </c>
      <c r="C139" s="13">
        <v>650</v>
      </c>
      <c r="D139" s="13">
        <v>3</v>
      </c>
      <c r="E139" s="13">
        <v>14</v>
      </c>
      <c r="F139" s="73" t="s">
        <v>188</v>
      </c>
      <c r="G139" s="14"/>
      <c r="H139" s="15">
        <f>H140</f>
        <v>0</v>
      </c>
      <c r="I139" s="15"/>
      <c r="J139" s="15">
        <f t="shared" ref="J139:J140" si="72">J140</f>
        <v>0</v>
      </c>
      <c r="K139" s="15"/>
      <c r="L139" s="15">
        <f t="shared" ref="L139:O140" si="73">L140</f>
        <v>0</v>
      </c>
      <c r="M139" s="15"/>
      <c r="N139" s="15">
        <f t="shared" si="73"/>
        <v>0</v>
      </c>
      <c r="O139" s="15">
        <f t="shared" si="73"/>
        <v>0</v>
      </c>
    </row>
    <row r="140" spans="1:15" ht="24" hidden="1" x14ac:dyDescent="0.2">
      <c r="A140" s="1"/>
      <c r="B140" s="18" t="s">
        <v>68</v>
      </c>
      <c r="C140" s="13">
        <v>650</v>
      </c>
      <c r="D140" s="13">
        <v>3</v>
      </c>
      <c r="E140" s="13">
        <v>14</v>
      </c>
      <c r="F140" s="73" t="s">
        <v>188</v>
      </c>
      <c r="G140" s="14">
        <v>200</v>
      </c>
      <c r="H140" s="15">
        <f>H141</f>
        <v>0</v>
      </c>
      <c r="I140" s="15"/>
      <c r="J140" s="15">
        <f t="shared" si="72"/>
        <v>0</v>
      </c>
      <c r="K140" s="15"/>
      <c r="L140" s="15">
        <f t="shared" si="73"/>
        <v>0</v>
      </c>
      <c r="M140" s="15"/>
      <c r="N140" s="15">
        <f t="shared" si="73"/>
        <v>0</v>
      </c>
      <c r="O140" s="15">
        <f t="shared" si="73"/>
        <v>0</v>
      </c>
    </row>
    <row r="141" spans="1:15" ht="24" hidden="1" x14ac:dyDescent="0.2">
      <c r="A141" s="1"/>
      <c r="B141" s="18" t="s">
        <v>16</v>
      </c>
      <c r="C141" s="13">
        <v>650</v>
      </c>
      <c r="D141" s="13">
        <v>3</v>
      </c>
      <c r="E141" s="13">
        <v>14</v>
      </c>
      <c r="F141" s="73" t="s">
        <v>188</v>
      </c>
      <c r="G141" s="69">
        <v>240</v>
      </c>
      <c r="H141" s="15">
        <v>0</v>
      </c>
      <c r="I141" s="15"/>
      <c r="J141" s="15"/>
      <c r="K141" s="15"/>
      <c r="L141" s="15">
        <f>H141+J141</f>
        <v>0</v>
      </c>
      <c r="M141" s="15"/>
      <c r="N141" s="15">
        <v>0</v>
      </c>
      <c r="O141" s="15">
        <v>0</v>
      </c>
    </row>
    <row r="142" spans="1:15" x14ac:dyDescent="0.2">
      <c r="A142" s="1"/>
      <c r="B142" s="20" t="s">
        <v>30</v>
      </c>
      <c r="C142" s="13">
        <v>650</v>
      </c>
      <c r="D142" s="10" t="s">
        <v>31</v>
      </c>
      <c r="E142" s="10" t="s">
        <v>26</v>
      </c>
      <c r="F142" s="10"/>
      <c r="G142" s="14" t="s">
        <v>8</v>
      </c>
      <c r="H142" s="15">
        <f>H143+H156+H162+H175+H206+H213</f>
        <v>40300.600000000006</v>
      </c>
      <c r="I142" s="15"/>
      <c r="J142" s="15">
        <f t="shared" ref="J142:L142" si="74">J143+J156+J162+J175+J206+J213</f>
        <v>-200</v>
      </c>
      <c r="K142" s="15"/>
      <c r="L142" s="15">
        <f t="shared" si="74"/>
        <v>40100.600000000006</v>
      </c>
      <c r="M142" s="15"/>
      <c r="N142" s="15">
        <f>N143+N156+N162+N175+N206+N213</f>
        <v>18002.7</v>
      </c>
      <c r="O142" s="15">
        <f>O143+O156+O162+O175+O206+O213</f>
        <v>16281.7</v>
      </c>
    </row>
    <row r="143" spans="1:15" x14ac:dyDescent="0.2">
      <c r="A143" s="1"/>
      <c r="B143" s="20" t="s">
        <v>32</v>
      </c>
      <c r="C143" s="13">
        <v>650</v>
      </c>
      <c r="D143" s="10" t="s">
        <v>31</v>
      </c>
      <c r="E143" s="10" t="s">
        <v>33</v>
      </c>
      <c r="F143" s="10"/>
      <c r="G143" s="14" t="s">
        <v>8</v>
      </c>
      <c r="H143" s="15">
        <f t="shared" ref="H143:O145" si="75">H144</f>
        <v>2035.5</v>
      </c>
      <c r="I143" s="15"/>
      <c r="J143" s="15">
        <f t="shared" si="75"/>
        <v>0</v>
      </c>
      <c r="K143" s="15"/>
      <c r="L143" s="15">
        <f t="shared" si="75"/>
        <v>2035.5</v>
      </c>
      <c r="M143" s="15"/>
      <c r="N143" s="15">
        <f t="shared" si="75"/>
        <v>1835.5</v>
      </c>
      <c r="O143" s="15">
        <f t="shared" si="75"/>
        <v>2035.5</v>
      </c>
    </row>
    <row r="144" spans="1:15" ht="24" x14ac:dyDescent="0.2">
      <c r="A144" s="1"/>
      <c r="B144" s="17" t="s">
        <v>296</v>
      </c>
      <c r="C144" s="13">
        <v>650</v>
      </c>
      <c r="D144" s="10" t="s">
        <v>31</v>
      </c>
      <c r="E144" s="10" t="s">
        <v>33</v>
      </c>
      <c r="F144" s="10" t="s">
        <v>91</v>
      </c>
      <c r="G144" s="14"/>
      <c r="H144" s="15">
        <f t="shared" si="75"/>
        <v>2035.5</v>
      </c>
      <c r="I144" s="15"/>
      <c r="J144" s="15">
        <f t="shared" si="75"/>
        <v>0</v>
      </c>
      <c r="K144" s="15"/>
      <c r="L144" s="15">
        <f t="shared" si="75"/>
        <v>2035.5</v>
      </c>
      <c r="M144" s="15"/>
      <c r="N144" s="15">
        <f t="shared" si="75"/>
        <v>1835.5</v>
      </c>
      <c r="O144" s="15">
        <f t="shared" si="75"/>
        <v>2035.5</v>
      </c>
    </row>
    <row r="145" spans="1:15" x14ac:dyDescent="0.2">
      <c r="A145" s="1"/>
      <c r="B145" s="17" t="s">
        <v>268</v>
      </c>
      <c r="C145" s="13">
        <v>650</v>
      </c>
      <c r="D145" s="10" t="s">
        <v>31</v>
      </c>
      <c r="E145" s="10" t="s">
        <v>33</v>
      </c>
      <c r="F145" s="10" t="s">
        <v>235</v>
      </c>
      <c r="G145" s="14"/>
      <c r="H145" s="15">
        <f>H146</f>
        <v>2035.5</v>
      </c>
      <c r="I145" s="15"/>
      <c r="J145" s="15">
        <f t="shared" si="75"/>
        <v>0</v>
      </c>
      <c r="K145" s="15"/>
      <c r="L145" s="15">
        <f>L146</f>
        <v>2035.5</v>
      </c>
      <c r="M145" s="15"/>
      <c r="N145" s="15">
        <f>N146</f>
        <v>1835.5</v>
      </c>
      <c r="O145" s="15">
        <f>O146</f>
        <v>2035.5</v>
      </c>
    </row>
    <row r="146" spans="1:15" ht="24" x14ac:dyDescent="0.2">
      <c r="A146" s="1"/>
      <c r="B146" s="17" t="s">
        <v>297</v>
      </c>
      <c r="C146" s="13">
        <v>650</v>
      </c>
      <c r="D146" s="10" t="s">
        <v>31</v>
      </c>
      <c r="E146" s="10" t="s">
        <v>33</v>
      </c>
      <c r="F146" s="24" t="s">
        <v>234</v>
      </c>
      <c r="G146" s="14"/>
      <c r="H146" s="15">
        <f>H149+H155</f>
        <v>2035.5</v>
      </c>
      <c r="I146" s="15"/>
      <c r="J146" s="15"/>
      <c r="K146" s="15"/>
      <c r="L146" s="15">
        <f t="shared" ref="L146" si="76">L147+L150+L153</f>
        <v>2035.5</v>
      </c>
      <c r="M146" s="15"/>
      <c r="N146" s="15">
        <f>N147+N150</f>
        <v>1835.5</v>
      </c>
      <c r="O146" s="15">
        <f>O147+O150</f>
        <v>2035.5</v>
      </c>
    </row>
    <row r="147" spans="1:15" x14ac:dyDescent="0.2">
      <c r="A147" s="1"/>
      <c r="B147" s="17" t="s">
        <v>298</v>
      </c>
      <c r="C147" s="13">
        <v>650</v>
      </c>
      <c r="D147" s="10" t="s">
        <v>31</v>
      </c>
      <c r="E147" s="10" t="s">
        <v>33</v>
      </c>
      <c r="F147" s="24" t="s">
        <v>189</v>
      </c>
      <c r="G147" s="14"/>
      <c r="H147" s="15">
        <f>H148</f>
        <v>1035.5</v>
      </c>
      <c r="I147" s="15"/>
      <c r="J147" s="15">
        <f t="shared" ref="J147" si="77">J148</f>
        <v>0</v>
      </c>
      <c r="K147" s="15"/>
      <c r="L147" s="15">
        <f>L148</f>
        <v>1035.5</v>
      </c>
      <c r="M147" s="15"/>
      <c r="N147" s="15">
        <f>N148</f>
        <v>1035.5</v>
      </c>
      <c r="O147" s="15">
        <f>O148</f>
        <v>1035.5</v>
      </c>
    </row>
    <row r="148" spans="1:15" ht="48" x14ac:dyDescent="0.2">
      <c r="A148" s="1"/>
      <c r="B148" s="25" t="s">
        <v>10</v>
      </c>
      <c r="C148" s="13">
        <v>650</v>
      </c>
      <c r="D148" s="10" t="s">
        <v>31</v>
      </c>
      <c r="E148" s="10" t="s">
        <v>33</v>
      </c>
      <c r="F148" s="24" t="s">
        <v>189</v>
      </c>
      <c r="G148" s="14">
        <v>100</v>
      </c>
      <c r="H148" s="15">
        <f t="shared" ref="H148:O148" si="78">H149</f>
        <v>1035.5</v>
      </c>
      <c r="I148" s="15"/>
      <c r="J148" s="15">
        <f t="shared" si="78"/>
        <v>0</v>
      </c>
      <c r="K148" s="15"/>
      <c r="L148" s="15">
        <f t="shared" si="78"/>
        <v>1035.5</v>
      </c>
      <c r="M148" s="15"/>
      <c r="N148" s="15">
        <f t="shared" si="78"/>
        <v>1035.5</v>
      </c>
      <c r="O148" s="15">
        <f t="shared" si="78"/>
        <v>1035.5</v>
      </c>
    </row>
    <row r="149" spans="1:15" x14ac:dyDescent="0.2">
      <c r="A149" s="1"/>
      <c r="B149" s="18" t="s">
        <v>71</v>
      </c>
      <c r="C149" s="13">
        <v>650</v>
      </c>
      <c r="D149" s="13" t="s">
        <v>31</v>
      </c>
      <c r="E149" s="13" t="s">
        <v>33</v>
      </c>
      <c r="F149" s="24" t="s">
        <v>189</v>
      </c>
      <c r="G149" s="14">
        <v>110</v>
      </c>
      <c r="H149" s="15">
        <v>1035.5</v>
      </c>
      <c r="I149" s="15"/>
      <c r="J149" s="15"/>
      <c r="K149" s="15"/>
      <c r="L149" s="15">
        <f>H149+J149</f>
        <v>1035.5</v>
      </c>
      <c r="M149" s="15"/>
      <c r="N149" s="15">
        <v>1035.5</v>
      </c>
      <c r="O149" s="15">
        <v>1035.5</v>
      </c>
    </row>
    <row r="150" spans="1:15" ht="24" hidden="1" x14ac:dyDescent="0.2">
      <c r="A150" s="1"/>
      <c r="B150" s="17" t="s">
        <v>299</v>
      </c>
      <c r="C150" s="13">
        <v>650</v>
      </c>
      <c r="D150" s="10" t="s">
        <v>31</v>
      </c>
      <c r="E150" s="10" t="s">
        <v>33</v>
      </c>
      <c r="F150" s="86" t="s">
        <v>190</v>
      </c>
      <c r="G150" s="14"/>
      <c r="H150" s="15">
        <f t="shared" ref="H150:O153" si="79">H151</f>
        <v>1000</v>
      </c>
      <c r="I150" s="15"/>
      <c r="J150" s="15">
        <f t="shared" si="79"/>
        <v>-1000</v>
      </c>
      <c r="K150" s="15"/>
      <c r="L150" s="15">
        <f t="shared" si="79"/>
        <v>0</v>
      </c>
      <c r="M150" s="15"/>
      <c r="N150" s="15">
        <f t="shared" si="79"/>
        <v>800</v>
      </c>
      <c r="O150" s="15">
        <f t="shared" si="79"/>
        <v>1000</v>
      </c>
    </row>
    <row r="151" spans="1:15" ht="48" hidden="1" x14ac:dyDescent="0.2">
      <c r="A151" s="1"/>
      <c r="B151" s="18" t="s">
        <v>10</v>
      </c>
      <c r="C151" s="13">
        <v>650</v>
      </c>
      <c r="D151" s="10" t="s">
        <v>31</v>
      </c>
      <c r="E151" s="10" t="s">
        <v>33</v>
      </c>
      <c r="F151" s="10" t="s">
        <v>190</v>
      </c>
      <c r="G151" s="14">
        <v>100</v>
      </c>
      <c r="H151" s="15">
        <f>H152</f>
        <v>1000</v>
      </c>
      <c r="I151" s="15"/>
      <c r="J151" s="15">
        <f t="shared" si="79"/>
        <v>-1000</v>
      </c>
      <c r="K151" s="15"/>
      <c r="L151" s="15">
        <f>L152</f>
        <v>0</v>
      </c>
      <c r="M151" s="15"/>
      <c r="N151" s="15">
        <f>N152</f>
        <v>800</v>
      </c>
      <c r="O151" s="15">
        <f>O152</f>
        <v>1000</v>
      </c>
    </row>
    <row r="152" spans="1:15" hidden="1" x14ac:dyDescent="0.2">
      <c r="A152" s="1"/>
      <c r="B152" s="18" t="s">
        <v>71</v>
      </c>
      <c r="C152" s="13">
        <v>650</v>
      </c>
      <c r="D152" s="10" t="s">
        <v>31</v>
      </c>
      <c r="E152" s="10" t="s">
        <v>33</v>
      </c>
      <c r="F152" s="10" t="s">
        <v>190</v>
      </c>
      <c r="G152" s="14">
        <v>110</v>
      </c>
      <c r="H152" s="15">
        <v>1000</v>
      </c>
      <c r="I152" s="15"/>
      <c r="J152" s="66">
        <v>-1000</v>
      </c>
      <c r="K152" s="15"/>
      <c r="L152" s="15">
        <f>H152+J152</f>
        <v>0</v>
      </c>
      <c r="M152" s="15"/>
      <c r="N152" s="15">
        <v>800</v>
      </c>
      <c r="O152" s="15">
        <v>1000</v>
      </c>
    </row>
    <row r="153" spans="1:15" x14ac:dyDescent="0.2">
      <c r="A153" s="1"/>
      <c r="B153" s="17" t="s">
        <v>274</v>
      </c>
      <c r="C153" s="13">
        <v>650</v>
      </c>
      <c r="D153" s="10" t="s">
        <v>31</v>
      </c>
      <c r="E153" s="10" t="s">
        <v>33</v>
      </c>
      <c r="F153" s="24" t="s">
        <v>324</v>
      </c>
      <c r="G153" s="14"/>
      <c r="H153" s="15">
        <f t="shared" si="79"/>
        <v>1000</v>
      </c>
      <c r="I153" s="15"/>
      <c r="J153" s="15">
        <f t="shared" ref="J153" si="80">J154</f>
        <v>0</v>
      </c>
      <c r="K153" s="15"/>
      <c r="L153" s="15">
        <f>L154</f>
        <v>1000</v>
      </c>
      <c r="M153" s="15"/>
      <c r="N153" s="15">
        <f>N154</f>
        <v>1035.5</v>
      </c>
      <c r="O153" s="15">
        <f>O154</f>
        <v>1035.5</v>
      </c>
    </row>
    <row r="154" spans="1:15" ht="48" x14ac:dyDescent="0.2">
      <c r="A154" s="1"/>
      <c r="B154" s="25" t="s">
        <v>10</v>
      </c>
      <c r="C154" s="13">
        <v>650</v>
      </c>
      <c r="D154" s="10" t="s">
        <v>31</v>
      </c>
      <c r="E154" s="10" t="s">
        <v>33</v>
      </c>
      <c r="F154" s="24" t="s">
        <v>324</v>
      </c>
      <c r="G154" s="14">
        <v>100</v>
      </c>
      <c r="H154" s="15">
        <f>H155</f>
        <v>1000</v>
      </c>
      <c r="I154" s="15"/>
      <c r="J154" s="15">
        <f t="shared" ref="J154:O154" si="81">J155</f>
        <v>0</v>
      </c>
      <c r="K154" s="15"/>
      <c r="L154" s="15">
        <f t="shared" si="81"/>
        <v>1000</v>
      </c>
      <c r="M154" s="15"/>
      <c r="N154" s="15">
        <f t="shared" si="81"/>
        <v>1035.5</v>
      </c>
      <c r="O154" s="15">
        <f t="shared" si="81"/>
        <v>1035.5</v>
      </c>
    </row>
    <row r="155" spans="1:15" x14ac:dyDescent="0.2">
      <c r="A155" s="1"/>
      <c r="B155" s="18" t="s">
        <v>71</v>
      </c>
      <c r="C155" s="13">
        <v>650</v>
      </c>
      <c r="D155" s="13" t="s">
        <v>31</v>
      </c>
      <c r="E155" s="13" t="s">
        <v>33</v>
      </c>
      <c r="F155" s="24" t="s">
        <v>324</v>
      </c>
      <c r="G155" s="14">
        <v>110</v>
      </c>
      <c r="H155" s="15">
        <v>1000</v>
      </c>
      <c r="I155" s="15"/>
      <c r="J155" s="15"/>
      <c r="K155" s="15"/>
      <c r="L155" s="15">
        <f>H155+J155</f>
        <v>1000</v>
      </c>
      <c r="M155" s="15"/>
      <c r="N155" s="15">
        <v>1035.5</v>
      </c>
      <c r="O155" s="15">
        <v>1035.5</v>
      </c>
    </row>
    <row r="156" spans="1:15" hidden="1" x14ac:dyDescent="0.2">
      <c r="A156" s="1"/>
      <c r="B156" s="20" t="s">
        <v>158</v>
      </c>
      <c r="C156" s="13">
        <v>650</v>
      </c>
      <c r="D156" s="10" t="s">
        <v>31</v>
      </c>
      <c r="E156" s="10" t="s">
        <v>41</v>
      </c>
      <c r="F156" s="10"/>
      <c r="G156" s="14" t="s">
        <v>8</v>
      </c>
      <c r="H156" s="15">
        <f>H157+H168</f>
        <v>0</v>
      </c>
      <c r="I156" s="15"/>
      <c r="J156" s="15">
        <f>J157+J168</f>
        <v>0</v>
      </c>
      <c r="K156" s="15"/>
      <c r="L156" s="15">
        <f>L157+L168</f>
        <v>0</v>
      </c>
      <c r="M156" s="15"/>
      <c r="N156" s="15">
        <f>N157+N168</f>
        <v>0</v>
      </c>
      <c r="O156" s="15">
        <f>O157+O168</f>
        <v>0</v>
      </c>
    </row>
    <row r="157" spans="1:15" s="2" customFormat="1" ht="42" hidden="1" customHeight="1" x14ac:dyDescent="0.2">
      <c r="B157" s="25" t="s">
        <v>272</v>
      </c>
      <c r="C157" s="13">
        <v>650</v>
      </c>
      <c r="D157" s="38" t="s">
        <v>31</v>
      </c>
      <c r="E157" s="10" t="s">
        <v>41</v>
      </c>
      <c r="F157" s="46" t="s">
        <v>98</v>
      </c>
      <c r="G157" s="39"/>
      <c r="H157" s="40">
        <f>H158</f>
        <v>0</v>
      </c>
      <c r="I157" s="40"/>
      <c r="J157" s="40">
        <f t="shared" ref="J157:L160" si="82">J158</f>
        <v>0</v>
      </c>
      <c r="K157" s="40"/>
      <c r="L157" s="40">
        <f t="shared" si="82"/>
        <v>0</v>
      </c>
      <c r="M157" s="40"/>
      <c r="N157" s="40">
        <f t="shared" ref="N157:O160" si="83">N158</f>
        <v>0</v>
      </c>
      <c r="O157" s="40">
        <f t="shared" si="83"/>
        <v>0</v>
      </c>
    </row>
    <row r="158" spans="1:15" s="2" customFormat="1" ht="24" hidden="1" x14ac:dyDescent="0.2">
      <c r="B158" s="17" t="s">
        <v>273</v>
      </c>
      <c r="C158" s="13">
        <v>650</v>
      </c>
      <c r="D158" s="38" t="s">
        <v>31</v>
      </c>
      <c r="E158" s="10" t="s">
        <v>41</v>
      </c>
      <c r="F158" s="22" t="s">
        <v>240</v>
      </c>
      <c r="G158" s="14"/>
      <c r="H158" s="15">
        <f>H159</f>
        <v>0</v>
      </c>
      <c r="I158" s="15"/>
      <c r="J158" s="15">
        <f t="shared" si="82"/>
        <v>0</v>
      </c>
      <c r="K158" s="15"/>
      <c r="L158" s="15">
        <f t="shared" si="82"/>
        <v>0</v>
      </c>
      <c r="M158" s="15"/>
      <c r="N158" s="15">
        <f t="shared" si="83"/>
        <v>0</v>
      </c>
      <c r="O158" s="15">
        <f t="shared" si="83"/>
        <v>0</v>
      </c>
    </row>
    <row r="159" spans="1:15" ht="24" hidden="1" x14ac:dyDescent="0.2">
      <c r="A159" s="1"/>
      <c r="B159" s="18" t="s">
        <v>157</v>
      </c>
      <c r="C159" s="13">
        <v>650</v>
      </c>
      <c r="D159" s="38" t="s">
        <v>31</v>
      </c>
      <c r="E159" s="10" t="s">
        <v>41</v>
      </c>
      <c r="F159" s="68" t="s">
        <v>239</v>
      </c>
      <c r="G159" s="14"/>
      <c r="H159" s="15">
        <f>H160</f>
        <v>0</v>
      </c>
      <c r="I159" s="15"/>
      <c r="J159" s="15">
        <f t="shared" si="82"/>
        <v>0</v>
      </c>
      <c r="K159" s="15"/>
      <c r="L159" s="15">
        <f>L160</f>
        <v>0</v>
      </c>
      <c r="M159" s="15"/>
      <c r="N159" s="15">
        <f t="shared" si="83"/>
        <v>0</v>
      </c>
      <c r="O159" s="15">
        <f t="shared" si="83"/>
        <v>0</v>
      </c>
    </row>
    <row r="160" spans="1:15" ht="24" hidden="1" x14ac:dyDescent="0.2">
      <c r="A160" s="1"/>
      <c r="B160" s="18" t="s">
        <v>68</v>
      </c>
      <c r="C160" s="13">
        <v>650</v>
      </c>
      <c r="D160" s="38" t="s">
        <v>31</v>
      </c>
      <c r="E160" s="10" t="s">
        <v>41</v>
      </c>
      <c r="F160" s="68" t="s">
        <v>239</v>
      </c>
      <c r="G160" s="14">
        <v>200</v>
      </c>
      <c r="H160" s="15">
        <f>H161</f>
        <v>0</v>
      </c>
      <c r="I160" s="15"/>
      <c r="J160" s="15">
        <f t="shared" si="82"/>
        <v>0</v>
      </c>
      <c r="K160" s="15"/>
      <c r="L160" s="15">
        <f>L161</f>
        <v>0</v>
      </c>
      <c r="M160" s="15"/>
      <c r="N160" s="15">
        <f t="shared" si="83"/>
        <v>0</v>
      </c>
      <c r="O160" s="15">
        <f t="shared" si="83"/>
        <v>0</v>
      </c>
    </row>
    <row r="161" spans="1:15" ht="24" hidden="1" x14ac:dyDescent="0.2">
      <c r="A161" s="1"/>
      <c r="B161" s="18" t="s">
        <v>16</v>
      </c>
      <c r="C161" s="13">
        <v>650</v>
      </c>
      <c r="D161" s="38" t="s">
        <v>31</v>
      </c>
      <c r="E161" s="10" t="s">
        <v>41</v>
      </c>
      <c r="F161" s="68" t="s">
        <v>239</v>
      </c>
      <c r="G161" s="69">
        <v>240</v>
      </c>
      <c r="H161" s="15">
        <v>0</v>
      </c>
      <c r="I161" s="15"/>
      <c r="J161" s="15"/>
      <c r="K161" s="15"/>
      <c r="L161" s="15">
        <f>H161+J161</f>
        <v>0</v>
      </c>
      <c r="M161" s="15"/>
      <c r="N161" s="15">
        <v>0</v>
      </c>
      <c r="O161" s="15">
        <v>0</v>
      </c>
    </row>
    <row r="162" spans="1:15" x14ac:dyDescent="0.2">
      <c r="A162" s="1"/>
      <c r="B162" s="20" t="s">
        <v>34</v>
      </c>
      <c r="C162" s="13">
        <v>650</v>
      </c>
      <c r="D162" s="10" t="s">
        <v>31</v>
      </c>
      <c r="E162" s="10" t="s">
        <v>35</v>
      </c>
      <c r="F162" s="10"/>
      <c r="G162" s="14" t="s">
        <v>8</v>
      </c>
      <c r="H162" s="15">
        <f t="shared" ref="H162:O167" si="84">H163</f>
        <v>2056.3000000000002</v>
      </c>
      <c r="I162" s="15"/>
      <c r="J162" s="15">
        <f t="shared" si="84"/>
        <v>0</v>
      </c>
      <c r="K162" s="15"/>
      <c r="L162" s="15">
        <f t="shared" si="84"/>
        <v>2056.3000000000002</v>
      </c>
      <c r="M162" s="15"/>
      <c r="N162" s="15">
        <f t="shared" si="84"/>
        <v>1960</v>
      </c>
      <c r="O162" s="15">
        <f t="shared" si="84"/>
        <v>0</v>
      </c>
    </row>
    <row r="163" spans="1:15" ht="24" x14ac:dyDescent="0.2">
      <c r="A163" s="1"/>
      <c r="B163" s="17" t="s">
        <v>300</v>
      </c>
      <c r="C163" s="13">
        <v>650</v>
      </c>
      <c r="D163" s="10" t="s">
        <v>31</v>
      </c>
      <c r="E163" s="10" t="s">
        <v>35</v>
      </c>
      <c r="F163" s="10" t="s">
        <v>92</v>
      </c>
      <c r="G163" s="14"/>
      <c r="H163" s="15">
        <f t="shared" si="84"/>
        <v>2056.3000000000002</v>
      </c>
      <c r="I163" s="15"/>
      <c r="J163" s="15">
        <f t="shared" si="84"/>
        <v>0</v>
      </c>
      <c r="K163" s="15"/>
      <c r="L163" s="15">
        <f t="shared" si="84"/>
        <v>2056.3000000000002</v>
      </c>
      <c r="M163" s="15"/>
      <c r="N163" s="15">
        <f t="shared" si="84"/>
        <v>1960</v>
      </c>
      <c r="O163" s="15">
        <f t="shared" si="84"/>
        <v>0</v>
      </c>
    </row>
    <row r="164" spans="1:15" x14ac:dyDescent="0.2">
      <c r="A164" s="1"/>
      <c r="B164" s="17" t="s">
        <v>268</v>
      </c>
      <c r="C164" s="13">
        <v>650</v>
      </c>
      <c r="D164" s="10" t="s">
        <v>31</v>
      </c>
      <c r="E164" s="10" t="s">
        <v>35</v>
      </c>
      <c r="F164" s="10" t="s">
        <v>244</v>
      </c>
      <c r="G164" s="14"/>
      <c r="H164" s="15">
        <f>H165</f>
        <v>2056.3000000000002</v>
      </c>
      <c r="I164" s="15"/>
      <c r="J164" s="15">
        <f t="shared" si="84"/>
        <v>0</v>
      </c>
      <c r="K164" s="15"/>
      <c r="L164" s="15">
        <f>L165</f>
        <v>2056.3000000000002</v>
      </c>
      <c r="M164" s="15"/>
      <c r="N164" s="15">
        <f>N165</f>
        <v>1960</v>
      </c>
      <c r="O164" s="15">
        <f>O165</f>
        <v>0</v>
      </c>
    </row>
    <row r="165" spans="1:15" x14ac:dyDescent="0.2">
      <c r="A165" s="1"/>
      <c r="B165" s="17" t="s">
        <v>301</v>
      </c>
      <c r="C165" s="13">
        <v>650</v>
      </c>
      <c r="D165" s="10" t="s">
        <v>31</v>
      </c>
      <c r="E165" s="10" t="s">
        <v>35</v>
      </c>
      <c r="F165" s="10" t="s">
        <v>243</v>
      </c>
      <c r="G165" s="14"/>
      <c r="H165" s="15">
        <f>H166+H170+H172</f>
        <v>2056.3000000000002</v>
      </c>
      <c r="I165" s="15"/>
      <c r="J165" s="15">
        <f t="shared" ref="J165" si="85">J166+J170+J172</f>
        <v>0</v>
      </c>
      <c r="K165" s="15"/>
      <c r="L165" s="15">
        <f>L166+L170+L172</f>
        <v>2056.3000000000002</v>
      </c>
      <c r="M165" s="15"/>
      <c r="N165" s="15">
        <f>N166+N170+N172</f>
        <v>1960</v>
      </c>
      <c r="O165" s="15">
        <f>O166+O170+O172</f>
        <v>0</v>
      </c>
    </row>
    <row r="166" spans="1:15" hidden="1" x14ac:dyDescent="0.2">
      <c r="A166" s="1"/>
      <c r="B166" s="17" t="s">
        <v>65</v>
      </c>
      <c r="C166" s="13">
        <v>650</v>
      </c>
      <c r="D166" s="10" t="s">
        <v>31</v>
      </c>
      <c r="E166" s="10" t="s">
        <v>35</v>
      </c>
      <c r="F166" s="68" t="s">
        <v>242</v>
      </c>
      <c r="G166" s="14"/>
      <c r="H166" s="15">
        <f>H167</f>
        <v>0</v>
      </c>
      <c r="I166" s="15"/>
      <c r="J166" s="15">
        <f t="shared" ref="J166" si="86">J167</f>
        <v>0</v>
      </c>
      <c r="K166" s="15"/>
      <c r="L166" s="15">
        <f>L167</f>
        <v>0</v>
      </c>
      <c r="M166" s="15"/>
      <c r="N166" s="15">
        <f>N167</f>
        <v>0</v>
      </c>
      <c r="O166" s="15">
        <f>O167</f>
        <v>0</v>
      </c>
    </row>
    <row r="167" spans="1:15" hidden="1" x14ac:dyDescent="0.2">
      <c r="A167" s="1"/>
      <c r="B167" s="18" t="s">
        <v>18</v>
      </c>
      <c r="C167" s="13">
        <v>650</v>
      </c>
      <c r="D167" s="10" t="s">
        <v>31</v>
      </c>
      <c r="E167" s="10" t="s">
        <v>35</v>
      </c>
      <c r="F167" s="68" t="s">
        <v>242</v>
      </c>
      <c r="G167" s="14">
        <v>800</v>
      </c>
      <c r="H167" s="15">
        <f t="shared" si="84"/>
        <v>0</v>
      </c>
      <c r="I167" s="15"/>
      <c r="J167" s="15">
        <f t="shared" si="84"/>
        <v>0</v>
      </c>
      <c r="K167" s="15"/>
      <c r="L167" s="15">
        <f t="shared" si="84"/>
        <v>0</v>
      </c>
      <c r="M167" s="15"/>
      <c r="N167" s="15">
        <f t="shared" si="84"/>
        <v>0</v>
      </c>
      <c r="O167" s="15">
        <f t="shared" si="84"/>
        <v>0</v>
      </c>
    </row>
    <row r="168" spans="1:15" ht="36" hidden="1" x14ac:dyDescent="0.2">
      <c r="A168" s="1"/>
      <c r="B168" s="18" t="s">
        <v>69</v>
      </c>
      <c r="C168" s="13">
        <v>650</v>
      </c>
      <c r="D168" s="10" t="s">
        <v>31</v>
      </c>
      <c r="E168" s="10" t="s">
        <v>35</v>
      </c>
      <c r="F168" s="68" t="s">
        <v>242</v>
      </c>
      <c r="G168" s="69">
        <v>810</v>
      </c>
      <c r="H168" s="15">
        <v>0</v>
      </c>
      <c r="I168" s="15"/>
      <c r="J168" s="15"/>
      <c r="K168" s="15"/>
      <c r="L168" s="15">
        <f>H168+J168</f>
        <v>0</v>
      </c>
      <c r="M168" s="15"/>
      <c r="N168" s="15">
        <v>0</v>
      </c>
      <c r="O168" s="15">
        <v>0</v>
      </c>
    </row>
    <row r="169" spans="1:15" ht="50.25" hidden="1" customHeight="1" x14ac:dyDescent="0.2">
      <c r="A169" s="1"/>
      <c r="B169" s="17" t="s">
        <v>61</v>
      </c>
      <c r="C169" s="13">
        <v>650</v>
      </c>
      <c r="D169" s="10" t="s">
        <v>31</v>
      </c>
      <c r="E169" s="10" t="s">
        <v>35</v>
      </c>
      <c r="F169" s="68" t="s">
        <v>241</v>
      </c>
      <c r="G169" s="14"/>
      <c r="H169" s="15">
        <f>H170</f>
        <v>0</v>
      </c>
      <c r="I169" s="15"/>
      <c r="J169" s="15">
        <f t="shared" ref="J169:J170" si="87">J170</f>
        <v>0</v>
      </c>
      <c r="K169" s="15"/>
      <c r="L169" s="15">
        <f t="shared" ref="L169:O170" si="88">L170</f>
        <v>0</v>
      </c>
      <c r="M169" s="15"/>
      <c r="N169" s="15">
        <f t="shared" si="88"/>
        <v>0</v>
      </c>
      <c r="O169" s="15">
        <f t="shared" si="88"/>
        <v>0</v>
      </c>
    </row>
    <row r="170" spans="1:15" hidden="1" x14ac:dyDescent="0.2">
      <c r="A170" s="1"/>
      <c r="B170" s="17" t="s">
        <v>54</v>
      </c>
      <c r="C170" s="13">
        <v>650</v>
      </c>
      <c r="D170" s="10" t="s">
        <v>31</v>
      </c>
      <c r="E170" s="10" t="s">
        <v>35</v>
      </c>
      <c r="F170" s="68" t="s">
        <v>241</v>
      </c>
      <c r="G170" s="14">
        <v>500</v>
      </c>
      <c r="H170" s="15">
        <f>H171</f>
        <v>0</v>
      </c>
      <c r="I170" s="15"/>
      <c r="J170" s="15">
        <f t="shared" si="87"/>
        <v>0</v>
      </c>
      <c r="K170" s="15"/>
      <c r="L170" s="15">
        <f t="shared" si="88"/>
        <v>0</v>
      </c>
      <c r="M170" s="15"/>
      <c r="N170" s="15">
        <f t="shared" si="88"/>
        <v>0</v>
      </c>
      <c r="O170" s="15">
        <f t="shared" si="88"/>
        <v>0</v>
      </c>
    </row>
    <row r="171" spans="1:15" hidden="1" x14ac:dyDescent="0.2">
      <c r="A171" s="1"/>
      <c r="B171" s="18" t="s">
        <v>55</v>
      </c>
      <c r="C171" s="13">
        <v>650</v>
      </c>
      <c r="D171" s="10" t="s">
        <v>31</v>
      </c>
      <c r="E171" s="10" t="s">
        <v>35</v>
      </c>
      <c r="F171" s="68" t="s">
        <v>241</v>
      </c>
      <c r="G171" s="69">
        <v>540</v>
      </c>
      <c r="H171" s="15">
        <v>0</v>
      </c>
      <c r="I171" s="15"/>
      <c r="J171" s="15"/>
      <c r="K171" s="15"/>
      <c r="L171" s="15">
        <f>H171+J171</f>
        <v>0</v>
      </c>
      <c r="M171" s="15"/>
      <c r="N171" s="15">
        <v>0</v>
      </c>
      <c r="O171" s="15">
        <v>0</v>
      </c>
    </row>
    <row r="172" spans="1:15" x14ac:dyDescent="0.2">
      <c r="A172" s="1"/>
      <c r="B172" s="47" t="s">
        <v>274</v>
      </c>
      <c r="C172" s="13">
        <v>650</v>
      </c>
      <c r="D172" s="38" t="s">
        <v>31</v>
      </c>
      <c r="E172" s="38" t="s">
        <v>35</v>
      </c>
      <c r="F172" s="32" t="s">
        <v>191</v>
      </c>
      <c r="G172" s="39"/>
      <c r="H172" s="40">
        <f>H173</f>
        <v>2056.3000000000002</v>
      </c>
      <c r="I172" s="40"/>
      <c r="J172" s="40">
        <f t="shared" ref="J172:J173" si="89">J173</f>
        <v>0</v>
      </c>
      <c r="K172" s="40"/>
      <c r="L172" s="40">
        <f t="shared" ref="L172:O173" si="90">L173</f>
        <v>2056.3000000000002</v>
      </c>
      <c r="M172" s="40"/>
      <c r="N172" s="40">
        <f t="shared" si="90"/>
        <v>1960</v>
      </c>
      <c r="O172" s="40">
        <f t="shared" si="90"/>
        <v>0</v>
      </c>
    </row>
    <row r="173" spans="1:15" ht="24" x14ac:dyDescent="0.2">
      <c r="A173" s="1"/>
      <c r="B173" s="18" t="s">
        <v>68</v>
      </c>
      <c r="C173" s="13">
        <v>650</v>
      </c>
      <c r="D173" s="10" t="s">
        <v>31</v>
      </c>
      <c r="E173" s="10" t="s">
        <v>35</v>
      </c>
      <c r="F173" s="32" t="s">
        <v>191</v>
      </c>
      <c r="G173" s="14">
        <v>200</v>
      </c>
      <c r="H173" s="15">
        <f>H174</f>
        <v>2056.3000000000002</v>
      </c>
      <c r="I173" s="15"/>
      <c r="J173" s="15">
        <f t="shared" si="89"/>
        <v>0</v>
      </c>
      <c r="K173" s="15"/>
      <c r="L173" s="15">
        <f t="shared" si="90"/>
        <v>2056.3000000000002</v>
      </c>
      <c r="M173" s="15"/>
      <c r="N173" s="15">
        <f t="shared" si="90"/>
        <v>1960</v>
      </c>
      <c r="O173" s="15">
        <f t="shared" si="90"/>
        <v>0</v>
      </c>
    </row>
    <row r="174" spans="1:15" ht="24" x14ac:dyDescent="0.2">
      <c r="A174" s="1"/>
      <c r="B174" s="30" t="s">
        <v>16</v>
      </c>
      <c r="C174" s="13">
        <v>650</v>
      </c>
      <c r="D174" s="10" t="s">
        <v>31</v>
      </c>
      <c r="E174" s="10" t="s">
        <v>35</v>
      </c>
      <c r="F174" s="32" t="s">
        <v>191</v>
      </c>
      <c r="G174" s="33">
        <v>240</v>
      </c>
      <c r="H174" s="34">
        <v>2056.3000000000002</v>
      </c>
      <c r="I174" s="34"/>
      <c r="J174" s="34"/>
      <c r="K174" s="34"/>
      <c r="L174" s="34">
        <f>H174+J174</f>
        <v>2056.3000000000002</v>
      </c>
      <c r="M174" s="34"/>
      <c r="N174" s="34">
        <v>1960</v>
      </c>
      <c r="O174" s="34">
        <v>0</v>
      </c>
    </row>
    <row r="175" spans="1:15" x14ac:dyDescent="0.2">
      <c r="A175" s="1"/>
      <c r="B175" s="20" t="s">
        <v>36</v>
      </c>
      <c r="C175" s="13">
        <v>650</v>
      </c>
      <c r="D175" s="10" t="s">
        <v>31</v>
      </c>
      <c r="E175" s="10" t="s">
        <v>37</v>
      </c>
      <c r="F175" s="10"/>
      <c r="G175" s="14" t="s">
        <v>8</v>
      </c>
      <c r="H175" s="15">
        <f>H176+H188</f>
        <v>35279.600000000006</v>
      </c>
      <c r="I175" s="15"/>
      <c r="J175" s="15">
        <f t="shared" ref="J175:L175" si="91">J176+J188</f>
        <v>0</v>
      </c>
      <c r="K175" s="15"/>
      <c r="L175" s="15">
        <f t="shared" si="91"/>
        <v>35279.600000000006</v>
      </c>
      <c r="M175" s="15"/>
      <c r="N175" s="15">
        <f>N176+N188</f>
        <v>13483</v>
      </c>
      <c r="O175" s="15">
        <f>O176+O188</f>
        <v>13702</v>
      </c>
    </row>
    <row r="176" spans="1:15" s="2" customFormat="1" ht="42" customHeight="1" x14ac:dyDescent="0.2">
      <c r="B176" s="17" t="s">
        <v>300</v>
      </c>
      <c r="C176" s="13">
        <v>650</v>
      </c>
      <c r="D176" s="38" t="s">
        <v>31</v>
      </c>
      <c r="E176" s="38" t="s">
        <v>37</v>
      </c>
      <c r="F176" s="46" t="s">
        <v>92</v>
      </c>
      <c r="G176" s="39"/>
      <c r="H176" s="40">
        <f>H177</f>
        <v>19554.900000000001</v>
      </c>
      <c r="I176" s="40"/>
      <c r="J176" s="40">
        <f t="shared" ref="J176:L177" si="92">J177</f>
        <v>0</v>
      </c>
      <c r="K176" s="40"/>
      <c r="L176" s="40">
        <f t="shared" si="92"/>
        <v>19554.900000000001</v>
      </c>
      <c r="M176" s="40"/>
      <c r="N176" s="40">
        <f>N177</f>
        <v>0</v>
      </c>
      <c r="O176" s="40">
        <f>O177</f>
        <v>0</v>
      </c>
    </row>
    <row r="177" spans="1:15" s="2" customFormat="1" ht="16.5" customHeight="1" x14ac:dyDescent="0.2">
      <c r="B177" s="17" t="s">
        <v>268</v>
      </c>
      <c r="C177" s="13">
        <v>650</v>
      </c>
      <c r="D177" s="38" t="s">
        <v>31</v>
      </c>
      <c r="E177" s="38" t="s">
        <v>37</v>
      </c>
      <c r="F177" s="22" t="s">
        <v>244</v>
      </c>
      <c r="G177" s="14"/>
      <c r="H177" s="15">
        <f>H178</f>
        <v>19554.900000000001</v>
      </c>
      <c r="I177" s="15"/>
      <c r="J177" s="15">
        <f t="shared" si="92"/>
        <v>0</v>
      </c>
      <c r="K177" s="15"/>
      <c r="L177" s="15">
        <f t="shared" si="92"/>
        <v>19554.900000000001</v>
      </c>
      <c r="M177" s="15"/>
      <c r="N177" s="15">
        <f>N178</f>
        <v>0</v>
      </c>
      <c r="O177" s="15">
        <f>O178</f>
        <v>0</v>
      </c>
    </row>
    <row r="178" spans="1:15" s="2" customFormat="1" x14ac:dyDescent="0.2">
      <c r="B178" s="18" t="s">
        <v>302</v>
      </c>
      <c r="C178" s="13">
        <v>650</v>
      </c>
      <c r="D178" s="38" t="s">
        <v>31</v>
      </c>
      <c r="E178" s="38" t="s">
        <v>37</v>
      </c>
      <c r="F178" s="10" t="s">
        <v>245</v>
      </c>
      <c r="G178" s="14"/>
      <c r="H178" s="15">
        <f>H179+H182+H185</f>
        <v>19554.900000000001</v>
      </c>
      <c r="I178" s="15"/>
      <c r="J178" s="15">
        <f t="shared" ref="J178:L178" si="93">J179+J182+J185</f>
        <v>0</v>
      </c>
      <c r="K178" s="15"/>
      <c r="L178" s="15">
        <f t="shared" si="93"/>
        <v>19554.900000000001</v>
      </c>
      <c r="M178" s="15"/>
      <c r="N178" s="15">
        <f>N179+N182+N185</f>
        <v>0</v>
      </c>
      <c r="O178" s="15">
        <f>O179+O182+O185</f>
        <v>0</v>
      </c>
    </row>
    <row r="179" spans="1:15" ht="34.5" customHeight="1" x14ac:dyDescent="0.2">
      <c r="A179" s="1"/>
      <c r="B179" s="18" t="s">
        <v>246</v>
      </c>
      <c r="C179" s="13">
        <v>650</v>
      </c>
      <c r="D179" s="38" t="s">
        <v>31</v>
      </c>
      <c r="E179" s="38" t="s">
        <v>37</v>
      </c>
      <c r="F179" s="10" t="s">
        <v>218</v>
      </c>
      <c r="G179" s="14"/>
      <c r="H179" s="15">
        <f>H180</f>
        <v>18577.2</v>
      </c>
      <c r="I179" s="15"/>
      <c r="J179" s="15">
        <f t="shared" ref="J179:J180" si="94">J180</f>
        <v>0</v>
      </c>
      <c r="K179" s="15"/>
      <c r="L179" s="15">
        <f t="shared" ref="L179:O180" si="95">L180</f>
        <v>18577.2</v>
      </c>
      <c r="M179" s="15"/>
      <c r="N179" s="15">
        <f t="shared" si="95"/>
        <v>0</v>
      </c>
      <c r="O179" s="15">
        <f t="shared" si="95"/>
        <v>0</v>
      </c>
    </row>
    <row r="180" spans="1:15" ht="24" x14ac:dyDescent="0.2">
      <c r="A180" s="1"/>
      <c r="B180" s="18" t="s">
        <v>68</v>
      </c>
      <c r="C180" s="13">
        <v>650</v>
      </c>
      <c r="D180" s="38" t="s">
        <v>31</v>
      </c>
      <c r="E180" s="38" t="s">
        <v>37</v>
      </c>
      <c r="F180" s="10" t="s">
        <v>218</v>
      </c>
      <c r="G180" s="14">
        <v>200</v>
      </c>
      <c r="H180" s="15">
        <f>H181</f>
        <v>18577.2</v>
      </c>
      <c r="I180" s="15"/>
      <c r="J180" s="15">
        <f t="shared" si="94"/>
        <v>0</v>
      </c>
      <c r="K180" s="15"/>
      <c r="L180" s="15">
        <f t="shared" si="95"/>
        <v>18577.2</v>
      </c>
      <c r="M180" s="15"/>
      <c r="N180" s="15">
        <f t="shared" si="95"/>
        <v>0</v>
      </c>
      <c r="O180" s="15">
        <f t="shared" si="95"/>
        <v>0</v>
      </c>
    </row>
    <row r="181" spans="1:15" ht="24" x14ac:dyDescent="0.2">
      <c r="A181" s="1"/>
      <c r="B181" s="18" t="s">
        <v>16</v>
      </c>
      <c r="C181" s="13">
        <v>650</v>
      </c>
      <c r="D181" s="38" t="s">
        <v>31</v>
      </c>
      <c r="E181" s="38" t="s">
        <v>37</v>
      </c>
      <c r="F181" s="10" t="s">
        <v>218</v>
      </c>
      <c r="G181" s="14">
        <v>240</v>
      </c>
      <c r="H181" s="15">
        <v>18577.2</v>
      </c>
      <c r="I181" s="15"/>
      <c r="J181" s="15"/>
      <c r="K181" s="15"/>
      <c r="L181" s="15">
        <f>H181+J181</f>
        <v>18577.2</v>
      </c>
      <c r="M181" s="15"/>
      <c r="N181" s="81"/>
      <c r="O181" s="81"/>
    </row>
    <row r="182" spans="1:15" ht="36" x14ac:dyDescent="0.2">
      <c r="A182" s="1"/>
      <c r="B182" s="18" t="s">
        <v>247</v>
      </c>
      <c r="C182" s="13">
        <v>650</v>
      </c>
      <c r="D182" s="38" t="s">
        <v>31</v>
      </c>
      <c r="E182" s="38" t="s">
        <v>37</v>
      </c>
      <c r="F182" s="10" t="s">
        <v>219</v>
      </c>
      <c r="G182" s="14"/>
      <c r="H182" s="15">
        <f>H183</f>
        <v>977.7</v>
      </c>
      <c r="I182" s="15"/>
      <c r="J182" s="15">
        <f t="shared" ref="J182:J183" si="96">J183</f>
        <v>0</v>
      </c>
      <c r="K182" s="15"/>
      <c r="L182" s="15">
        <f t="shared" ref="L182:O183" si="97">L183</f>
        <v>977.7</v>
      </c>
      <c r="M182" s="15"/>
      <c r="N182" s="15">
        <f t="shared" si="97"/>
        <v>0</v>
      </c>
      <c r="O182" s="15">
        <f t="shared" si="97"/>
        <v>0</v>
      </c>
    </row>
    <row r="183" spans="1:15" ht="24" x14ac:dyDescent="0.2">
      <c r="A183" s="1"/>
      <c r="B183" s="18" t="s">
        <v>68</v>
      </c>
      <c r="C183" s="13">
        <v>650</v>
      </c>
      <c r="D183" s="38" t="s">
        <v>31</v>
      </c>
      <c r="E183" s="38" t="s">
        <v>37</v>
      </c>
      <c r="F183" s="10" t="s">
        <v>219</v>
      </c>
      <c r="G183" s="14">
        <v>200</v>
      </c>
      <c r="H183" s="15">
        <f>H184</f>
        <v>977.7</v>
      </c>
      <c r="I183" s="15"/>
      <c r="J183" s="15">
        <f t="shared" si="96"/>
        <v>0</v>
      </c>
      <c r="K183" s="15"/>
      <c r="L183" s="15">
        <f t="shared" si="97"/>
        <v>977.7</v>
      </c>
      <c r="M183" s="15"/>
      <c r="N183" s="15">
        <f t="shared" si="97"/>
        <v>0</v>
      </c>
      <c r="O183" s="15">
        <f t="shared" si="97"/>
        <v>0</v>
      </c>
    </row>
    <row r="184" spans="1:15" ht="24" x14ac:dyDescent="0.2">
      <c r="A184" s="1"/>
      <c r="B184" s="18" t="s">
        <v>16</v>
      </c>
      <c r="C184" s="13">
        <v>650</v>
      </c>
      <c r="D184" s="38" t="s">
        <v>31</v>
      </c>
      <c r="E184" s="38" t="s">
        <v>37</v>
      </c>
      <c r="F184" s="10" t="s">
        <v>219</v>
      </c>
      <c r="G184" s="14">
        <v>240</v>
      </c>
      <c r="H184" s="15">
        <v>977.7</v>
      </c>
      <c r="I184" s="15"/>
      <c r="J184" s="15"/>
      <c r="K184" s="15"/>
      <c r="L184" s="15">
        <f>H184+J184</f>
        <v>977.7</v>
      </c>
      <c r="M184" s="15"/>
      <c r="N184" s="81"/>
      <c r="O184" s="81"/>
    </row>
    <row r="185" spans="1:15" ht="24" hidden="1" x14ac:dyDescent="0.2">
      <c r="A185" s="1"/>
      <c r="B185" s="17" t="s">
        <v>62</v>
      </c>
      <c r="C185" s="13">
        <v>650</v>
      </c>
      <c r="D185" s="38" t="s">
        <v>31</v>
      </c>
      <c r="E185" s="38" t="s">
        <v>37</v>
      </c>
      <c r="F185" s="68" t="s">
        <v>248</v>
      </c>
      <c r="G185" s="14"/>
      <c r="H185" s="15">
        <f>H186</f>
        <v>0</v>
      </c>
      <c r="I185" s="15"/>
      <c r="J185" s="15">
        <f t="shared" ref="J185" si="98">J186</f>
        <v>0</v>
      </c>
      <c r="K185" s="15"/>
      <c r="L185" s="15">
        <f>L186</f>
        <v>0</v>
      </c>
      <c r="M185" s="15"/>
      <c r="N185" s="15">
        <f>N186</f>
        <v>0</v>
      </c>
      <c r="O185" s="15">
        <f>O186</f>
        <v>0</v>
      </c>
    </row>
    <row r="186" spans="1:15" ht="24" hidden="1" x14ac:dyDescent="0.2">
      <c r="A186" s="1"/>
      <c r="B186" s="18" t="s">
        <v>68</v>
      </c>
      <c r="C186" s="13">
        <v>650</v>
      </c>
      <c r="D186" s="38" t="s">
        <v>31</v>
      </c>
      <c r="E186" s="38" t="s">
        <v>37</v>
      </c>
      <c r="F186" s="68" t="s">
        <v>249</v>
      </c>
      <c r="G186" s="14">
        <v>200</v>
      </c>
      <c r="H186" s="15">
        <f t="shared" ref="H186:O186" si="99">H187</f>
        <v>0</v>
      </c>
      <c r="I186" s="15"/>
      <c r="J186" s="15">
        <f t="shared" si="99"/>
        <v>0</v>
      </c>
      <c r="K186" s="15"/>
      <c r="L186" s="15">
        <f t="shared" si="99"/>
        <v>0</v>
      </c>
      <c r="M186" s="15"/>
      <c r="N186" s="15">
        <f t="shared" si="99"/>
        <v>0</v>
      </c>
      <c r="O186" s="15">
        <f t="shared" si="99"/>
        <v>0</v>
      </c>
    </row>
    <row r="187" spans="1:15" ht="24" hidden="1" x14ac:dyDescent="0.2">
      <c r="A187" s="48"/>
      <c r="B187" s="18" t="s">
        <v>16</v>
      </c>
      <c r="C187" s="13">
        <v>650</v>
      </c>
      <c r="D187" s="38" t="s">
        <v>31</v>
      </c>
      <c r="E187" s="38" t="s">
        <v>37</v>
      </c>
      <c r="F187" s="68" t="s">
        <v>136</v>
      </c>
      <c r="G187" s="69">
        <v>240</v>
      </c>
      <c r="H187" s="15">
        <v>0</v>
      </c>
      <c r="I187" s="15"/>
      <c r="J187" s="15"/>
      <c r="K187" s="15"/>
      <c r="L187" s="15">
        <f>H187+J187</f>
        <v>0</v>
      </c>
      <c r="M187" s="15"/>
      <c r="N187" s="15">
        <v>0</v>
      </c>
      <c r="O187" s="15">
        <v>0</v>
      </c>
    </row>
    <row r="188" spans="1:15" ht="24" x14ac:dyDescent="0.2">
      <c r="A188" s="1"/>
      <c r="B188" s="17" t="s">
        <v>300</v>
      </c>
      <c r="C188" s="13">
        <v>650</v>
      </c>
      <c r="D188" s="10" t="s">
        <v>31</v>
      </c>
      <c r="E188" s="10" t="s">
        <v>37</v>
      </c>
      <c r="F188" s="10" t="s">
        <v>92</v>
      </c>
      <c r="G188" s="14" t="s">
        <v>8</v>
      </c>
      <c r="H188" s="15">
        <f t="shared" ref="H188:O204" si="100">H189</f>
        <v>15724.7</v>
      </c>
      <c r="I188" s="15"/>
      <c r="J188" s="15">
        <f t="shared" si="100"/>
        <v>0</v>
      </c>
      <c r="K188" s="15"/>
      <c r="L188" s="15">
        <f t="shared" si="100"/>
        <v>15724.7</v>
      </c>
      <c r="M188" s="15"/>
      <c r="N188" s="15">
        <f t="shared" si="100"/>
        <v>13483</v>
      </c>
      <c r="O188" s="15">
        <f t="shared" si="100"/>
        <v>13702</v>
      </c>
    </row>
    <row r="189" spans="1:15" x14ac:dyDescent="0.2">
      <c r="A189" s="1"/>
      <c r="B189" s="17" t="s">
        <v>268</v>
      </c>
      <c r="C189" s="13">
        <v>650</v>
      </c>
      <c r="D189" s="10" t="s">
        <v>31</v>
      </c>
      <c r="E189" s="10" t="s">
        <v>37</v>
      </c>
      <c r="F189" s="10" t="s">
        <v>244</v>
      </c>
      <c r="G189" s="14"/>
      <c r="H189" s="15">
        <f>H190</f>
        <v>15724.7</v>
      </c>
      <c r="I189" s="15"/>
      <c r="J189" s="15">
        <f t="shared" si="100"/>
        <v>0</v>
      </c>
      <c r="K189" s="15"/>
      <c r="L189" s="15">
        <f>L190</f>
        <v>15724.7</v>
      </c>
      <c r="M189" s="15"/>
      <c r="N189" s="15">
        <f>N190</f>
        <v>13483</v>
      </c>
      <c r="O189" s="15">
        <f>O190</f>
        <v>13702</v>
      </c>
    </row>
    <row r="190" spans="1:15" x14ac:dyDescent="0.2">
      <c r="A190" s="1"/>
      <c r="B190" s="17" t="s">
        <v>302</v>
      </c>
      <c r="C190" s="13">
        <v>650</v>
      </c>
      <c r="D190" s="10" t="s">
        <v>31</v>
      </c>
      <c r="E190" s="10" t="s">
        <v>37</v>
      </c>
      <c r="F190" s="10" t="s">
        <v>245</v>
      </c>
      <c r="G190" s="14"/>
      <c r="H190" s="15">
        <f>H191+H194+H197+H200+H203</f>
        <v>15724.7</v>
      </c>
      <c r="I190" s="15"/>
      <c r="J190" s="15">
        <f t="shared" ref="J190:L190" si="101">J191+J194+J197+J200+J203</f>
        <v>0</v>
      </c>
      <c r="K190" s="15"/>
      <c r="L190" s="15">
        <f t="shared" si="101"/>
        <v>15724.7</v>
      </c>
      <c r="M190" s="15"/>
      <c r="N190" s="15">
        <f>N191+N194+N197+N200+N203</f>
        <v>13483</v>
      </c>
      <c r="O190" s="15">
        <f>O191+O194+O197+O200+O203</f>
        <v>13702</v>
      </c>
    </row>
    <row r="191" spans="1:15" ht="36" x14ac:dyDescent="0.2">
      <c r="A191" s="1"/>
      <c r="B191" s="18" t="s">
        <v>167</v>
      </c>
      <c r="C191" s="13">
        <v>650</v>
      </c>
      <c r="D191" s="10" t="s">
        <v>31</v>
      </c>
      <c r="E191" s="10" t="s">
        <v>37</v>
      </c>
      <c r="F191" s="10" t="s">
        <v>192</v>
      </c>
      <c r="G191" s="39"/>
      <c r="H191" s="15">
        <f t="shared" ref="H191:O192" si="102">H192</f>
        <v>116.7</v>
      </c>
      <c r="I191" s="15"/>
      <c r="J191" s="15">
        <f t="shared" si="102"/>
        <v>0</v>
      </c>
      <c r="K191" s="15"/>
      <c r="L191" s="15">
        <f t="shared" si="102"/>
        <v>116.7</v>
      </c>
      <c r="M191" s="15"/>
      <c r="N191" s="15">
        <f t="shared" si="102"/>
        <v>0</v>
      </c>
      <c r="O191" s="15">
        <f t="shared" si="102"/>
        <v>0</v>
      </c>
    </row>
    <row r="192" spans="1:15" ht="24" x14ac:dyDescent="0.2">
      <c r="A192" s="1"/>
      <c r="B192" s="18" t="s">
        <v>68</v>
      </c>
      <c r="C192" s="13">
        <v>650</v>
      </c>
      <c r="D192" s="10" t="s">
        <v>31</v>
      </c>
      <c r="E192" s="10" t="s">
        <v>37</v>
      </c>
      <c r="F192" s="10" t="s">
        <v>192</v>
      </c>
      <c r="G192" s="39">
        <v>200</v>
      </c>
      <c r="H192" s="15">
        <f>H193</f>
        <v>116.7</v>
      </c>
      <c r="I192" s="15"/>
      <c r="J192" s="15">
        <f t="shared" si="102"/>
        <v>0</v>
      </c>
      <c r="K192" s="15"/>
      <c r="L192" s="15">
        <f t="shared" si="102"/>
        <v>116.7</v>
      </c>
      <c r="M192" s="15"/>
      <c r="N192" s="15">
        <f>N193</f>
        <v>0</v>
      </c>
      <c r="O192" s="15">
        <f>O193</f>
        <v>0</v>
      </c>
    </row>
    <row r="193" spans="1:15" ht="24" x14ac:dyDescent="0.2">
      <c r="A193" s="1"/>
      <c r="B193" s="18" t="s">
        <v>16</v>
      </c>
      <c r="C193" s="13">
        <v>650</v>
      </c>
      <c r="D193" s="10" t="s">
        <v>31</v>
      </c>
      <c r="E193" s="10" t="s">
        <v>37</v>
      </c>
      <c r="F193" s="10" t="s">
        <v>192</v>
      </c>
      <c r="G193" s="39">
        <v>240</v>
      </c>
      <c r="H193" s="40">
        <v>116.7</v>
      </c>
      <c r="I193" s="40"/>
      <c r="J193" s="40"/>
      <c r="K193" s="40"/>
      <c r="L193" s="15">
        <f>H193+J193</f>
        <v>116.7</v>
      </c>
      <c r="M193" s="40"/>
      <c r="N193" s="80">
        <f>18577.2*0</f>
        <v>0</v>
      </c>
      <c r="O193" s="80">
        <f>18577.2*0</f>
        <v>0</v>
      </c>
    </row>
    <row r="194" spans="1:15" ht="36" x14ac:dyDescent="0.2">
      <c r="A194" s="1"/>
      <c r="B194" s="18" t="s">
        <v>168</v>
      </c>
      <c r="C194" s="13">
        <v>650</v>
      </c>
      <c r="D194" s="10" t="s">
        <v>31</v>
      </c>
      <c r="E194" s="10" t="s">
        <v>37</v>
      </c>
      <c r="F194" s="10" t="s">
        <v>193</v>
      </c>
      <c r="G194" s="39"/>
      <c r="H194" s="15">
        <f t="shared" ref="H194:O195" si="103">H195</f>
        <v>13</v>
      </c>
      <c r="I194" s="15"/>
      <c r="J194" s="15">
        <f t="shared" si="103"/>
        <v>0</v>
      </c>
      <c r="K194" s="15"/>
      <c r="L194" s="15">
        <f t="shared" si="103"/>
        <v>13</v>
      </c>
      <c r="M194" s="15"/>
      <c r="N194" s="15">
        <f t="shared" si="103"/>
        <v>0</v>
      </c>
      <c r="O194" s="15">
        <f t="shared" si="103"/>
        <v>0</v>
      </c>
    </row>
    <row r="195" spans="1:15" ht="24" x14ac:dyDescent="0.2">
      <c r="A195" s="1"/>
      <c r="B195" s="18" t="s">
        <v>68</v>
      </c>
      <c r="C195" s="13">
        <v>650</v>
      </c>
      <c r="D195" s="10" t="s">
        <v>31</v>
      </c>
      <c r="E195" s="10" t="s">
        <v>37</v>
      </c>
      <c r="F195" s="10" t="s">
        <v>193</v>
      </c>
      <c r="G195" s="39">
        <v>200</v>
      </c>
      <c r="H195" s="15">
        <f>H196</f>
        <v>13</v>
      </c>
      <c r="I195" s="15"/>
      <c r="J195" s="15">
        <f t="shared" si="103"/>
        <v>0</v>
      </c>
      <c r="K195" s="15"/>
      <c r="L195" s="15">
        <f t="shared" si="103"/>
        <v>13</v>
      </c>
      <c r="M195" s="15"/>
      <c r="N195" s="15">
        <f>N196</f>
        <v>0</v>
      </c>
      <c r="O195" s="15">
        <f>O196</f>
        <v>0</v>
      </c>
    </row>
    <row r="196" spans="1:15" ht="24" x14ac:dyDescent="0.2">
      <c r="A196" s="1"/>
      <c r="B196" s="18" t="s">
        <v>16</v>
      </c>
      <c r="C196" s="13">
        <v>650</v>
      </c>
      <c r="D196" s="10" t="s">
        <v>31</v>
      </c>
      <c r="E196" s="10" t="s">
        <v>37</v>
      </c>
      <c r="F196" s="10" t="s">
        <v>193</v>
      </c>
      <c r="G196" s="39">
        <v>240</v>
      </c>
      <c r="H196" s="40">
        <v>13</v>
      </c>
      <c r="I196" s="40"/>
      <c r="J196" s="40"/>
      <c r="K196" s="40"/>
      <c r="L196" s="15">
        <f>H196+J196</f>
        <v>13</v>
      </c>
      <c r="M196" s="40"/>
      <c r="N196" s="80">
        <f>977.7*0</f>
        <v>0</v>
      </c>
      <c r="O196" s="80">
        <f>977.7*0</f>
        <v>0</v>
      </c>
    </row>
    <row r="197" spans="1:15" s="2" customFormat="1" ht="24" hidden="1" x14ac:dyDescent="0.2">
      <c r="B197" s="45" t="s">
        <v>159</v>
      </c>
      <c r="C197" s="13">
        <v>650</v>
      </c>
      <c r="D197" s="38" t="s">
        <v>31</v>
      </c>
      <c r="E197" s="10" t="s">
        <v>37</v>
      </c>
      <c r="F197" s="76" t="s">
        <v>160</v>
      </c>
      <c r="G197" s="39"/>
      <c r="H197" s="40">
        <f>H198</f>
        <v>0</v>
      </c>
      <c r="I197" s="40"/>
      <c r="J197" s="40">
        <f t="shared" ref="J197" si="104">J198</f>
        <v>0</v>
      </c>
      <c r="K197" s="40"/>
      <c r="L197" s="40">
        <f>L198</f>
        <v>0</v>
      </c>
      <c r="M197" s="40"/>
      <c r="N197" s="40">
        <f>N198</f>
        <v>0</v>
      </c>
      <c r="O197" s="40">
        <f>O198</f>
        <v>0</v>
      </c>
    </row>
    <row r="198" spans="1:15" s="2" customFormat="1" ht="24" hidden="1" x14ac:dyDescent="0.2">
      <c r="B198" s="18" t="s">
        <v>68</v>
      </c>
      <c r="C198" s="13">
        <v>650</v>
      </c>
      <c r="D198" s="38" t="s">
        <v>31</v>
      </c>
      <c r="E198" s="10" t="s">
        <v>37</v>
      </c>
      <c r="F198" s="76" t="s">
        <v>160</v>
      </c>
      <c r="G198" s="14">
        <v>200</v>
      </c>
      <c r="H198" s="15">
        <f t="shared" ref="H198:O198" si="105">H199</f>
        <v>0</v>
      </c>
      <c r="I198" s="15"/>
      <c r="J198" s="15">
        <f t="shared" si="105"/>
        <v>0</v>
      </c>
      <c r="K198" s="15"/>
      <c r="L198" s="15">
        <f t="shared" si="105"/>
        <v>0</v>
      </c>
      <c r="M198" s="15"/>
      <c r="N198" s="15">
        <f t="shared" si="105"/>
        <v>0</v>
      </c>
      <c r="O198" s="15">
        <f t="shared" si="105"/>
        <v>0</v>
      </c>
    </row>
    <row r="199" spans="1:15" s="2" customFormat="1" ht="24" hidden="1" x14ac:dyDescent="0.2">
      <c r="B199" s="18" t="s">
        <v>16</v>
      </c>
      <c r="C199" s="13">
        <v>650</v>
      </c>
      <c r="D199" s="38" t="s">
        <v>31</v>
      </c>
      <c r="E199" s="10" t="s">
        <v>37</v>
      </c>
      <c r="F199" s="76" t="s">
        <v>160</v>
      </c>
      <c r="G199" s="69">
        <v>240</v>
      </c>
      <c r="H199" s="15"/>
      <c r="I199" s="15"/>
      <c r="J199" s="15"/>
      <c r="K199" s="15"/>
      <c r="L199" s="15">
        <f>H199+J199</f>
        <v>0</v>
      </c>
      <c r="M199" s="15"/>
      <c r="N199" s="15"/>
      <c r="O199" s="15"/>
    </row>
    <row r="200" spans="1:15" s="2" customFormat="1" ht="24" hidden="1" x14ac:dyDescent="0.2">
      <c r="B200" s="17" t="s">
        <v>159</v>
      </c>
      <c r="C200" s="13">
        <v>650</v>
      </c>
      <c r="D200" s="38" t="s">
        <v>31</v>
      </c>
      <c r="E200" s="10" t="s">
        <v>37</v>
      </c>
      <c r="F200" s="68" t="s">
        <v>161</v>
      </c>
      <c r="G200" s="14"/>
      <c r="H200" s="15">
        <f t="shared" ref="H200:O201" si="106">H201</f>
        <v>0</v>
      </c>
      <c r="I200" s="15"/>
      <c r="J200" s="15">
        <f t="shared" si="106"/>
        <v>0</v>
      </c>
      <c r="K200" s="15"/>
      <c r="L200" s="15">
        <f t="shared" si="106"/>
        <v>0</v>
      </c>
      <c r="M200" s="15"/>
      <c r="N200" s="15">
        <f t="shared" si="106"/>
        <v>0</v>
      </c>
      <c r="O200" s="15">
        <f t="shared" si="106"/>
        <v>0</v>
      </c>
    </row>
    <row r="201" spans="1:15" s="2" customFormat="1" ht="24" hidden="1" x14ac:dyDescent="0.2">
      <c r="B201" s="18" t="s">
        <v>68</v>
      </c>
      <c r="C201" s="13">
        <v>650</v>
      </c>
      <c r="D201" s="38" t="s">
        <v>31</v>
      </c>
      <c r="E201" s="10" t="s">
        <v>37</v>
      </c>
      <c r="F201" s="68" t="s">
        <v>161</v>
      </c>
      <c r="G201" s="14">
        <v>200</v>
      </c>
      <c r="H201" s="15">
        <f t="shared" si="106"/>
        <v>0</v>
      </c>
      <c r="I201" s="15"/>
      <c r="J201" s="15">
        <f t="shared" si="106"/>
        <v>0</v>
      </c>
      <c r="K201" s="15"/>
      <c r="L201" s="15">
        <f t="shared" si="106"/>
        <v>0</v>
      </c>
      <c r="M201" s="15"/>
      <c r="N201" s="15">
        <f t="shared" si="106"/>
        <v>0</v>
      </c>
      <c r="O201" s="15">
        <f t="shared" si="106"/>
        <v>0</v>
      </c>
    </row>
    <row r="202" spans="1:15" s="2" customFormat="1" ht="24" hidden="1" x14ac:dyDescent="0.2">
      <c r="B202" s="18" t="s">
        <v>16</v>
      </c>
      <c r="C202" s="13">
        <v>650</v>
      </c>
      <c r="D202" s="38" t="s">
        <v>31</v>
      </c>
      <c r="E202" s="10" t="s">
        <v>37</v>
      </c>
      <c r="F202" s="68" t="s">
        <v>161</v>
      </c>
      <c r="G202" s="69">
        <v>240</v>
      </c>
      <c r="H202" s="15"/>
      <c r="I202" s="15"/>
      <c r="J202" s="15"/>
      <c r="K202" s="15"/>
      <c r="L202" s="15">
        <f>H202+J202</f>
        <v>0</v>
      </c>
      <c r="M202" s="15"/>
      <c r="N202" s="15"/>
      <c r="O202" s="15"/>
    </row>
    <row r="203" spans="1:15" x14ac:dyDescent="0.2">
      <c r="A203" s="1"/>
      <c r="B203" s="18" t="s">
        <v>274</v>
      </c>
      <c r="C203" s="13">
        <v>650</v>
      </c>
      <c r="D203" s="10" t="s">
        <v>31</v>
      </c>
      <c r="E203" s="10" t="s">
        <v>37</v>
      </c>
      <c r="F203" s="10" t="s">
        <v>194</v>
      </c>
      <c r="G203" s="14"/>
      <c r="H203" s="15">
        <f>H204</f>
        <v>15595</v>
      </c>
      <c r="I203" s="15"/>
      <c r="J203" s="15">
        <f t="shared" si="100"/>
        <v>0</v>
      </c>
      <c r="K203" s="15"/>
      <c r="L203" s="15">
        <f t="shared" ref="L203:O204" si="107">L204</f>
        <v>15595</v>
      </c>
      <c r="M203" s="15"/>
      <c r="N203" s="15">
        <f t="shared" si="107"/>
        <v>13483</v>
      </c>
      <c r="O203" s="15">
        <f t="shared" si="107"/>
        <v>13702</v>
      </c>
    </row>
    <row r="204" spans="1:15" s="2" customFormat="1" ht="24" x14ac:dyDescent="0.2">
      <c r="A204" s="1"/>
      <c r="B204" s="18" t="s">
        <v>68</v>
      </c>
      <c r="C204" s="13">
        <v>650</v>
      </c>
      <c r="D204" s="10" t="s">
        <v>31</v>
      </c>
      <c r="E204" s="10" t="s">
        <v>37</v>
      </c>
      <c r="F204" s="10" t="s">
        <v>194</v>
      </c>
      <c r="G204" s="14">
        <v>200</v>
      </c>
      <c r="H204" s="15">
        <f>H205</f>
        <v>15595</v>
      </c>
      <c r="I204" s="15"/>
      <c r="J204" s="15">
        <f t="shared" si="100"/>
        <v>0</v>
      </c>
      <c r="K204" s="15"/>
      <c r="L204" s="15">
        <f t="shared" si="107"/>
        <v>15595</v>
      </c>
      <c r="M204" s="15"/>
      <c r="N204" s="15">
        <f t="shared" si="107"/>
        <v>13483</v>
      </c>
      <c r="O204" s="15">
        <f t="shared" si="107"/>
        <v>13702</v>
      </c>
    </row>
    <row r="205" spans="1:15" s="2" customFormat="1" ht="24" x14ac:dyDescent="0.2">
      <c r="A205" s="1"/>
      <c r="B205" s="18" t="s">
        <v>16</v>
      </c>
      <c r="C205" s="13">
        <v>650</v>
      </c>
      <c r="D205" s="10" t="s">
        <v>31</v>
      </c>
      <c r="E205" s="10" t="s">
        <v>37</v>
      </c>
      <c r="F205" s="10" t="s">
        <v>194</v>
      </c>
      <c r="G205" s="14">
        <v>240</v>
      </c>
      <c r="H205" s="15">
        <v>15595</v>
      </c>
      <c r="I205" s="15"/>
      <c r="J205" s="15"/>
      <c r="K205" s="15"/>
      <c r="L205" s="15">
        <f>H205+J205</f>
        <v>15595</v>
      </c>
      <c r="M205" s="15"/>
      <c r="N205" s="15">
        <v>13483</v>
      </c>
      <c r="O205" s="15">
        <v>13702</v>
      </c>
    </row>
    <row r="206" spans="1:15" s="2" customFormat="1" x14ac:dyDescent="0.2">
      <c r="A206" s="1"/>
      <c r="B206" s="20" t="s">
        <v>38</v>
      </c>
      <c r="C206" s="13">
        <v>650</v>
      </c>
      <c r="D206" s="10" t="s">
        <v>31</v>
      </c>
      <c r="E206" s="10" t="s">
        <v>39</v>
      </c>
      <c r="F206" s="10"/>
      <c r="G206" s="14" t="s">
        <v>8</v>
      </c>
      <c r="H206" s="15">
        <f t="shared" ref="H206:O211" si="108">H207</f>
        <v>929.2</v>
      </c>
      <c r="I206" s="15"/>
      <c r="J206" s="15">
        <f t="shared" si="108"/>
        <v>-200</v>
      </c>
      <c r="K206" s="15"/>
      <c r="L206" s="15">
        <f t="shared" si="108"/>
        <v>729.2</v>
      </c>
      <c r="M206" s="15"/>
      <c r="N206" s="15">
        <f t="shared" si="108"/>
        <v>724.2</v>
      </c>
      <c r="O206" s="15">
        <f t="shared" si="108"/>
        <v>544.20000000000005</v>
      </c>
    </row>
    <row r="207" spans="1:15" ht="24" x14ac:dyDescent="0.2">
      <c r="A207" s="1"/>
      <c r="B207" s="18" t="s">
        <v>303</v>
      </c>
      <c r="C207" s="13">
        <v>650</v>
      </c>
      <c r="D207" s="10" t="s">
        <v>31</v>
      </c>
      <c r="E207" s="10" t="s">
        <v>39</v>
      </c>
      <c r="F207" s="10" t="s">
        <v>93</v>
      </c>
      <c r="G207" s="14" t="s">
        <v>8</v>
      </c>
      <c r="H207" s="15">
        <f t="shared" si="108"/>
        <v>929.2</v>
      </c>
      <c r="I207" s="15"/>
      <c r="J207" s="15">
        <f t="shared" si="108"/>
        <v>-200</v>
      </c>
      <c r="K207" s="15"/>
      <c r="L207" s="15">
        <f t="shared" si="108"/>
        <v>729.2</v>
      </c>
      <c r="M207" s="15"/>
      <c r="N207" s="15">
        <f t="shared" si="108"/>
        <v>724.2</v>
      </c>
      <c r="O207" s="15">
        <f t="shared" si="108"/>
        <v>544.20000000000005</v>
      </c>
    </row>
    <row r="208" spans="1:15" x14ac:dyDescent="0.2">
      <c r="A208" s="1"/>
      <c r="B208" s="17" t="s">
        <v>268</v>
      </c>
      <c r="C208" s="13">
        <v>650</v>
      </c>
      <c r="D208" s="10" t="s">
        <v>31</v>
      </c>
      <c r="E208" s="10" t="s">
        <v>39</v>
      </c>
      <c r="F208" s="10" t="s">
        <v>250</v>
      </c>
      <c r="G208" s="19"/>
      <c r="H208" s="15">
        <f>H209</f>
        <v>929.2</v>
      </c>
      <c r="I208" s="15"/>
      <c r="J208" s="15">
        <f>J210</f>
        <v>-200</v>
      </c>
      <c r="K208" s="15"/>
      <c r="L208" s="15">
        <f>L210</f>
        <v>729.2</v>
      </c>
      <c r="M208" s="15"/>
      <c r="N208" s="15">
        <f>N210</f>
        <v>724.2</v>
      </c>
      <c r="O208" s="15">
        <f>O210</f>
        <v>544.20000000000005</v>
      </c>
    </row>
    <row r="209" spans="1:15" ht="24" hidden="1" x14ac:dyDescent="0.2">
      <c r="A209" s="1"/>
      <c r="B209" s="17" t="s">
        <v>316</v>
      </c>
      <c r="C209" s="13">
        <v>650</v>
      </c>
      <c r="D209" s="10" t="s">
        <v>31</v>
      </c>
      <c r="E209" s="10" t="s">
        <v>39</v>
      </c>
      <c r="F209" s="10" t="s">
        <v>315</v>
      </c>
      <c r="G209" s="19"/>
      <c r="H209" s="15">
        <f>H210</f>
        <v>929.2</v>
      </c>
      <c r="I209" s="15"/>
      <c r="J209" s="15"/>
      <c r="K209" s="15"/>
      <c r="L209" s="15"/>
      <c r="M209" s="15"/>
      <c r="N209" s="15"/>
      <c r="O209" s="15"/>
    </row>
    <row r="210" spans="1:15" x14ac:dyDescent="0.2">
      <c r="A210" s="1"/>
      <c r="B210" s="17" t="s">
        <v>304</v>
      </c>
      <c r="C210" s="13">
        <v>650</v>
      </c>
      <c r="D210" s="10" t="s">
        <v>31</v>
      </c>
      <c r="E210" s="10" t="s">
        <v>39</v>
      </c>
      <c r="F210" s="10" t="s">
        <v>195</v>
      </c>
      <c r="G210" s="19"/>
      <c r="H210" s="15">
        <f>H211</f>
        <v>929.2</v>
      </c>
      <c r="I210" s="15"/>
      <c r="J210" s="15">
        <f t="shared" si="108"/>
        <v>-200</v>
      </c>
      <c r="K210" s="15"/>
      <c r="L210" s="15">
        <f t="shared" ref="L210:O211" si="109">L211</f>
        <v>729.2</v>
      </c>
      <c r="M210" s="15"/>
      <c r="N210" s="15">
        <f t="shared" si="109"/>
        <v>724.2</v>
      </c>
      <c r="O210" s="15">
        <f t="shared" si="109"/>
        <v>544.20000000000005</v>
      </c>
    </row>
    <row r="211" spans="1:15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39</v>
      </c>
      <c r="F211" s="10" t="s">
        <v>195</v>
      </c>
      <c r="G211" s="14" t="s">
        <v>15</v>
      </c>
      <c r="H211" s="15">
        <f>H212</f>
        <v>929.2</v>
      </c>
      <c r="I211" s="15"/>
      <c r="J211" s="15">
        <f t="shared" si="108"/>
        <v>-200</v>
      </c>
      <c r="K211" s="15"/>
      <c r="L211" s="15">
        <f t="shared" si="109"/>
        <v>729.2</v>
      </c>
      <c r="M211" s="15"/>
      <c r="N211" s="15">
        <f t="shared" si="109"/>
        <v>724.2</v>
      </c>
      <c r="O211" s="15">
        <f t="shared" si="109"/>
        <v>544.20000000000005</v>
      </c>
    </row>
    <row r="212" spans="1:15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39</v>
      </c>
      <c r="F212" s="10" t="s">
        <v>195</v>
      </c>
      <c r="G212" s="14" t="s">
        <v>17</v>
      </c>
      <c r="H212" s="15">
        <v>929.2</v>
      </c>
      <c r="I212" s="15"/>
      <c r="J212" s="15">
        <v>-200</v>
      </c>
      <c r="K212" s="15"/>
      <c r="L212" s="15">
        <f>H212+J212</f>
        <v>729.2</v>
      </c>
      <c r="M212" s="15"/>
      <c r="N212" s="15">
        <v>724.2</v>
      </c>
      <c r="O212" s="15">
        <v>544.20000000000005</v>
      </c>
    </row>
    <row r="213" spans="1:15" hidden="1" x14ac:dyDescent="0.2">
      <c r="A213" s="1"/>
      <c r="B213" s="18" t="s">
        <v>111</v>
      </c>
      <c r="C213" s="13">
        <v>650</v>
      </c>
      <c r="D213" s="10" t="s">
        <v>31</v>
      </c>
      <c r="E213" s="10" t="s">
        <v>110</v>
      </c>
      <c r="F213" s="10"/>
      <c r="G213" s="14"/>
      <c r="H213" s="15">
        <f>H214</f>
        <v>0</v>
      </c>
      <c r="I213" s="15"/>
      <c r="J213" s="15">
        <f t="shared" ref="J213:J214" si="110">J214</f>
        <v>0</v>
      </c>
      <c r="K213" s="15"/>
      <c r="L213" s="15">
        <f t="shared" ref="L213:O214" si="111">L214</f>
        <v>0</v>
      </c>
      <c r="M213" s="15"/>
      <c r="N213" s="15">
        <f t="shared" si="111"/>
        <v>0</v>
      </c>
      <c r="O213" s="15">
        <f t="shared" si="111"/>
        <v>0</v>
      </c>
    </row>
    <row r="214" spans="1:15" ht="24" hidden="1" x14ac:dyDescent="0.2">
      <c r="A214" s="1"/>
      <c r="B214" s="17" t="s">
        <v>76</v>
      </c>
      <c r="C214" s="13">
        <v>650</v>
      </c>
      <c r="D214" s="10" t="s">
        <v>31</v>
      </c>
      <c r="E214" s="10" t="s">
        <v>110</v>
      </c>
      <c r="F214" s="68" t="s">
        <v>81</v>
      </c>
      <c r="G214" s="14"/>
      <c r="H214" s="15">
        <f>H215</f>
        <v>0</v>
      </c>
      <c r="I214" s="15"/>
      <c r="J214" s="15">
        <f t="shared" si="110"/>
        <v>0</v>
      </c>
      <c r="K214" s="15"/>
      <c r="L214" s="15">
        <f t="shared" si="111"/>
        <v>0</v>
      </c>
      <c r="M214" s="15"/>
      <c r="N214" s="15">
        <f t="shared" si="111"/>
        <v>0</v>
      </c>
      <c r="O214" s="15">
        <f t="shared" si="111"/>
        <v>0</v>
      </c>
    </row>
    <row r="215" spans="1:15" ht="36" hidden="1" x14ac:dyDescent="0.2">
      <c r="A215" s="1"/>
      <c r="B215" s="17" t="s">
        <v>70</v>
      </c>
      <c r="C215" s="13">
        <v>650</v>
      </c>
      <c r="D215" s="10" t="s">
        <v>31</v>
      </c>
      <c r="E215" s="10" t="s">
        <v>110</v>
      </c>
      <c r="F215" s="68" t="s">
        <v>82</v>
      </c>
      <c r="G215" s="14"/>
      <c r="H215" s="15">
        <f>H216+H219+H222+H227</f>
        <v>0</v>
      </c>
      <c r="I215" s="15"/>
      <c r="J215" s="15">
        <f t="shared" ref="J215" si="112">J216+J219</f>
        <v>0</v>
      </c>
      <c r="K215" s="15"/>
      <c r="L215" s="15">
        <f>L216+L219</f>
        <v>0</v>
      </c>
      <c r="M215" s="15"/>
      <c r="N215" s="15">
        <f>N216+N219+N222+N227</f>
        <v>0</v>
      </c>
      <c r="O215" s="15">
        <f>O216+O219+O222+O227</f>
        <v>0</v>
      </c>
    </row>
    <row r="216" spans="1:15" ht="48" hidden="1" x14ac:dyDescent="0.2">
      <c r="A216" s="1"/>
      <c r="B216" s="17" t="s">
        <v>83</v>
      </c>
      <c r="C216" s="13">
        <v>650</v>
      </c>
      <c r="D216" s="10" t="s">
        <v>31</v>
      </c>
      <c r="E216" s="10" t="s">
        <v>110</v>
      </c>
      <c r="F216" s="68" t="s">
        <v>85</v>
      </c>
      <c r="G216" s="14"/>
      <c r="H216" s="15">
        <f>H217</f>
        <v>0</v>
      </c>
      <c r="I216" s="15"/>
      <c r="J216" s="15">
        <f t="shared" ref="J216:J217" si="113">J217</f>
        <v>0</v>
      </c>
      <c r="K216" s="15"/>
      <c r="L216" s="15">
        <f t="shared" ref="L216:O217" si="114">L217</f>
        <v>0</v>
      </c>
      <c r="M216" s="15"/>
      <c r="N216" s="15">
        <f t="shared" si="114"/>
        <v>0</v>
      </c>
      <c r="O216" s="15">
        <f t="shared" si="114"/>
        <v>0</v>
      </c>
    </row>
    <row r="217" spans="1:15" hidden="1" x14ac:dyDescent="0.2">
      <c r="A217" s="1"/>
      <c r="B217" s="18" t="s">
        <v>54</v>
      </c>
      <c r="C217" s="13">
        <v>650</v>
      </c>
      <c r="D217" s="10" t="s">
        <v>31</v>
      </c>
      <c r="E217" s="10" t="s">
        <v>110</v>
      </c>
      <c r="F217" s="68" t="s">
        <v>85</v>
      </c>
      <c r="G217" s="14">
        <v>500</v>
      </c>
      <c r="H217" s="15">
        <f>H218</f>
        <v>0</v>
      </c>
      <c r="I217" s="15"/>
      <c r="J217" s="15">
        <f t="shared" si="113"/>
        <v>0</v>
      </c>
      <c r="K217" s="15"/>
      <c r="L217" s="15">
        <f t="shared" si="114"/>
        <v>0</v>
      </c>
      <c r="M217" s="15"/>
      <c r="N217" s="15">
        <f t="shared" si="114"/>
        <v>0</v>
      </c>
      <c r="O217" s="15">
        <f t="shared" si="114"/>
        <v>0</v>
      </c>
    </row>
    <row r="218" spans="1:15" hidden="1" x14ac:dyDescent="0.2">
      <c r="A218" s="1"/>
      <c r="B218" s="18" t="s">
        <v>55</v>
      </c>
      <c r="C218" s="13">
        <v>650</v>
      </c>
      <c r="D218" s="10" t="s">
        <v>31</v>
      </c>
      <c r="E218" s="10" t="s">
        <v>110</v>
      </c>
      <c r="F218" s="68" t="s">
        <v>85</v>
      </c>
      <c r="G218" s="69">
        <v>540</v>
      </c>
      <c r="H218" s="15"/>
      <c r="I218" s="15"/>
      <c r="J218" s="15"/>
      <c r="K218" s="15"/>
      <c r="L218" s="15"/>
      <c r="M218" s="15"/>
      <c r="N218" s="15"/>
      <c r="O218" s="15"/>
    </row>
    <row r="219" spans="1:15" ht="60" hidden="1" x14ac:dyDescent="0.2">
      <c r="A219" s="1"/>
      <c r="B219" s="17" t="s">
        <v>86</v>
      </c>
      <c r="C219" s="13">
        <v>650</v>
      </c>
      <c r="D219" s="10" t="s">
        <v>31</v>
      </c>
      <c r="E219" s="10" t="s">
        <v>110</v>
      </c>
      <c r="F219" s="68" t="s">
        <v>84</v>
      </c>
      <c r="G219" s="14"/>
      <c r="H219" s="15">
        <f>H220</f>
        <v>0</v>
      </c>
      <c r="I219" s="15"/>
      <c r="J219" s="15">
        <f t="shared" ref="J219:J220" si="115">J220</f>
        <v>0</v>
      </c>
      <c r="K219" s="15"/>
      <c r="L219" s="15">
        <f t="shared" ref="L219:O220" si="116">L220</f>
        <v>0</v>
      </c>
      <c r="M219" s="15"/>
      <c r="N219" s="15">
        <f t="shared" si="116"/>
        <v>0</v>
      </c>
      <c r="O219" s="15">
        <f t="shared" si="116"/>
        <v>0</v>
      </c>
    </row>
    <row r="220" spans="1:15" hidden="1" x14ac:dyDescent="0.2">
      <c r="A220" s="1"/>
      <c r="B220" s="18" t="s">
        <v>54</v>
      </c>
      <c r="C220" s="13">
        <v>650</v>
      </c>
      <c r="D220" s="10" t="s">
        <v>31</v>
      </c>
      <c r="E220" s="10" t="s">
        <v>110</v>
      </c>
      <c r="F220" s="68" t="s">
        <v>84</v>
      </c>
      <c r="G220" s="14">
        <v>500</v>
      </c>
      <c r="H220" s="15">
        <f>H221</f>
        <v>0</v>
      </c>
      <c r="I220" s="15"/>
      <c r="J220" s="15">
        <f t="shared" si="115"/>
        <v>0</v>
      </c>
      <c r="K220" s="15"/>
      <c r="L220" s="15">
        <f t="shared" si="116"/>
        <v>0</v>
      </c>
      <c r="M220" s="15"/>
      <c r="N220" s="15">
        <f t="shared" si="116"/>
        <v>0</v>
      </c>
      <c r="O220" s="15">
        <f t="shared" si="116"/>
        <v>0</v>
      </c>
    </row>
    <row r="221" spans="1:15" hidden="1" x14ac:dyDescent="0.2">
      <c r="A221" s="1"/>
      <c r="B221" s="18" t="s">
        <v>55</v>
      </c>
      <c r="C221" s="13">
        <v>650</v>
      </c>
      <c r="D221" s="10" t="s">
        <v>31</v>
      </c>
      <c r="E221" s="10" t="s">
        <v>110</v>
      </c>
      <c r="F221" s="68" t="s">
        <v>84</v>
      </c>
      <c r="G221" s="69">
        <v>540</v>
      </c>
      <c r="H221" s="15"/>
      <c r="I221" s="15"/>
      <c r="J221" s="15"/>
      <c r="K221" s="15"/>
      <c r="L221" s="15"/>
      <c r="M221" s="15"/>
      <c r="N221" s="15"/>
      <c r="O221" s="15"/>
    </row>
    <row r="222" spans="1:15" ht="36" hidden="1" x14ac:dyDescent="0.2">
      <c r="A222" s="1"/>
      <c r="B222" s="17" t="s">
        <v>146</v>
      </c>
      <c r="C222" s="13">
        <v>650</v>
      </c>
      <c r="D222" s="10" t="s">
        <v>31</v>
      </c>
      <c r="E222" s="10" t="s">
        <v>110</v>
      </c>
      <c r="F222" s="68" t="s">
        <v>144</v>
      </c>
      <c r="G222" s="14"/>
      <c r="H222" s="15">
        <f>H223+H225</f>
        <v>0</v>
      </c>
      <c r="I222" s="15"/>
      <c r="J222" s="15">
        <f>J225</f>
        <v>0</v>
      </c>
      <c r="K222" s="15"/>
      <c r="L222" s="15">
        <f>L225</f>
        <v>0</v>
      </c>
      <c r="M222" s="15"/>
      <c r="N222" s="15">
        <f>N223+N225</f>
        <v>0</v>
      </c>
      <c r="O222" s="15">
        <f>O223+O225</f>
        <v>0</v>
      </c>
    </row>
    <row r="223" spans="1:15" ht="24" hidden="1" x14ac:dyDescent="0.2">
      <c r="A223" s="1"/>
      <c r="B223" s="18" t="s">
        <v>68</v>
      </c>
      <c r="C223" s="13">
        <v>650</v>
      </c>
      <c r="D223" s="10" t="s">
        <v>31</v>
      </c>
      <c r="E223" s="10" t="s">
        <v>110</v>
      </c>
      <c r="F223" s="68" t="s">
        <v>144</v>
      </c>
      <c r="G223" s="14" t="s">
        <v>15</v>
      </c>
      <c r="H223" s="15">
        <f>H224</f>
        <v>0</v>
      </c>
      <c r="I223" s="15"/>
      <c r="J223" s="15">
        <f t="shared" ref="J223" si="117">J224</f>
        <v>0</v>
      </c>
      <c r="K223" s="15"/>
      <c r="L223" s="15">
        <f>L224</f>
        <v>0</v>
      </c>
      <c r="M223" s="15"/>
      <c r="N223" s="15">
        <f>N224</f>
        <v>0</v>
      </c>
      <c r="O223" s="15">
        <f>O224</f>
        <v>0</v>
      </c>
    </row>
    <row r="224" spans="1:15" ht="24" hidden="1" x14ac:dyDescent="0.2">
      <c r="A224" s="1"/>
      <c r="B224" s="18" t="s">
        <v>16</v>
      </c>
      <c r="C224" s="13">
        <v>650</v>
      </c>
      <c r="D224" s="10" t="s">
        <v>31</v>
      </c>
      <c r="E224" s="10" t="s">
        <v>110</v>
      </c>
      <c r="F224" s="68" t="s">
        <v>144</v>
      </c>
      <c r="G224" s="69" t="s">
        <v>17</v>
      </c>
      <c r="H224" s="15">
        <v>0</v>
      </c>
      <c r="I224" s="15"/>
      <c r="J224" s="15"/>
      <c r="K224" s="15"/>
      <c r="L224" s="15">
        <f>H224+J224</f>
        <v>0</v>
      </c>
      <c r="M224" s="15"/>
      <c r="N224" s="15">
        <v>0</v>
      </c>
      <c r="O224" s="15">
        <v>0</v>
      </c>
    </row>
    <row r="225" spans="1:15" hidden="1" x14ac:dyDescent="0.2">
      <c r="A225" s="1"/>
      <c r="B225" s="18" t="s">
        <v>54</v>
      </c>
      <c r="C225" s="13">
        <v>650</v>
      </c>
      <c r="D225" s="10" t="s">
        <v>31</v>
      </c>
      <c r="E225" s="10" t="s">
        <v>110</v>
      </c>
      <c r="F225" s="68" t="s">
        <v>144</v>
      </c>
      <c r="G225" s="14">
        <v>500</v>
      </c>
      <c r="H225" s="15">
        <f>H226</f>
        <v>0</v>
      </c>
      <c r="I225" s="15"/>
      <c r="J225" s="15">
        <f t="shared" ref="J225" si="118">J226</f>
        <v>0</v>
      </c>
      <c r="K225" s="15"/>
      <c r="L225" s="15">
        <f>L226</f>
        <v>0</v>
      </c>
      <c r="M225" s="15"/>
      <c r="N225" s="15">
        <f>N226</f>
        <v>0</v>
      </c>
      <c r="O225" s="15">
        <f>O226</f>
        <v>0</v>
      </c>
    </row>
    <row r="226" spans="1:15" hidden="1" x14ac:dyDescent="0.2">
      <c r="A226" s="1"/>
      <c r="B226" s="18" t="s">
        <v>55</v>
      </c>
      <c r="C226" s="13">
        <v>650</v>
      </c>
      <c r="D226" s="10" t="s">
        <v>31</v>
      </c>
      <c r="E226" s="10" t="s">
        <v>110</v>
      </c>
      <c r="F226" s="68" t="s">
        <v>144</v>
      </c>
      <c r="G226" s="69">
        <v>540</v>
      </c>
      <c r="H226" s="15"/>
      <c r="I226" s="15"/>
      <c r="J226" s="15"/>
      <c r="K226" s="15"/>
      <c r="L226" s="15"/>
      <c r="M226" s="15"/>
      <c r="N226" s="15"/>
      <c r="O226" s="15"/>
    </row>
    <row r="227" spans="1:15" ht="36" hidden="1" x14ac:dyDescent="0.2">
      <c r="A227" s="1"/>
      <c r="B227" s="17" t="s">
        <v>147</v>
      </c>
      <c r="C227" s="13">
        <v>650</v>
      </c>
      <c r="D227" s="10" t="s">
        <v>31</v>
      </c>
      <c r="E227" s="10" t="s">
        <v>110</v>
      </c>
      <c r="F227" s="68" t="s">
        <v>145</v>
      </c>
      <c r="G227" s="14"/>
      <c r="H227" s="15">
        <f>H228</f>
        <v>0</v>
      </c>
      <c r="I227" s="15"/>
      <c r="J227" s="15">
        <f t="shared" ref="J227:J228" si="119">J228</f>
        <v>0</v>
      </c>
      <c r="K227" s="15"/>
      <c r="L227" s="15">
        <f t="shared" ref="L227:O228" si="120">L228</f>
        <v>0</v>
      </c>
      <c r="M227" s="15"/>
      <c r="N227" s="15">
        <f t="shared" si="120"/>
        <v>0</v>
      </c>
      <c r="O227" s="15">
        <f t="shared" si="120"/>
        <v>0</v>
      </c>
    </row>
    <row r="228" spans="1:15" hidden="1" x14ac:dyDescent="0.2">
      <c r="A228" s="1"/>
      <c r="B228" s="18" t="s">
        <v>54</v>
      </c>
      <c r="C228" s="13">
        <v>650</v>
      </c>
      <c r="D228" s="10" t="s">
        <v>31</v>
      </c>
      <c r="E228" s="10" t="s">
        <v>110</v>
      </c>
      <c r="F228" s="68" t="s">
        <v>145</v>
      </c>
      <c r="G228" s="14">
        <v>500</v>
      </c>
      <c r="H228" s="15">
        <f>H229</f>
        <v>0</v>
      </c>
      <c r="I228" s="15"/>
      <c r="J228" s="15">
        <f t="shared" si="119"/>
        <v>0</v>
      </c>
      <c r="K228" s="15"/>
      <c r="L228" s="15">
        <f t="shared" si="120"/>
        <v>0</v>
      </c>
      <c r="M228" s="15"/>
      <c r="N228" s="15">
        <f t="shared" si="120"/>
        <v>0</v>
      </c>
      <c r="O228" s="15">
        <f t="shared" si="120"/>
        <v>0</v>
      </c>
    </row>
    <row r="229" spans="1:15" hidden="1" x14ac:dyDescent="0.2">
      <c r="A229" s="1"/>
      <c r="B229" s="18" t="s">
        <v>55</v>
      </c>
      <c r="C229" s="13">
        <v>650</v>
      </c>
      <c r="D229" s="10" t="s">
        <v>31</v>
      </c>
      <c r="E229" s="10" t="s">
        <v>110</v>
      </c>
      <c r="F229" s="68" t="s">
        <v>145</v>
      </c>
      <c r="G229" s="69">
        <v>540</v>
      </c>
      <c r="H229" s="15">
        <v>0</v>
      </c>
      <c r="I229" s="15"/>
      <c r="J229" s="15"/>
      <c r="K229" s="15"/>
      <c r="L229" s="15"/>
      <c r="M229" s="15"/>
      <c r="N229" s="15">
        <v>0</v>
      </c>
      <c r="O229" s="15">
        <v>0</v>
      </c>
    </row>
    <row r="230" spans="1:15" x14ac:dyDescent="0.2">
      <c r="A230" s="1"/>
      <c r="B230" s="20" t="s">
        <v>40</v>
      </c>
      <c r="C230" s="13">
        <v>650</v>
      </c>
      <c r="D230" s="10" t="s">
        <v>41</v>
      </c>
      <c r="E230" s="10" t="s">
        <v>26</v>
      </c>
      <c r="F230" s="10"/>
      <c r="G230" s="14"/>
      <c r="H230" s="15">
        <f>H231+H252+H299+H350</f>
        <v>57971.499999999993</v>
      </c>
      <c r="I230" s="15"/>
      <c r="J230" s="15">
        <f t="shared" ref="J230:L230" si="121">J231+J252+J299+J350</f>
        <v>28757.4</v>
      </c>
      <c r="K230" s="15"/>
      <c r="L230" s="15">
        <f t="shared" si="121"/>
        <v>86728.9</v>
      </c>
      <c r="M230" s="15"/>
      <c r="N230" s="15">
        <f>N231+N252+N299+N350</f>
        <v>39096.400000000001</v>
      </c>
      <c r="O230" s="15">
        <f>O231+O252+O299+O350</f>
        <v>45700</v>
      </c>
    </row>
    <row r="231" spans="1:15" x14ac:dyDescent="0.2">
      <c r="A231" s="1"/>
      <c r="B231" s="20" t="s">
        <v>42</v>
      </c>
      <c r="C231" s="13">
        <v>650</v>
      </c>
      <c r="D231" s="10" t="s">
        <v>41</v>
      </c>
      <c r="E231" s="10" t="s">
        <v>33</v>
      </c>
      <c r="F231" s="10"/>
      <c r="G231" s="14"/>
      <c r="H231" s="15">
        <f>H232+H243</f>
        <v>1511.6</v>
      </c>
      <c r="I231" s="15"/>
      <c r="J231" s="15">
        <f>J232+J243</f>
        <v>0</v>
      </c>
      <c r="K231" s="15"/>
      <c r="L231" s="15">
        <f>L232+L243</f>
        <v>1511.6</v>
      </c>
      <c r="M231" s="15"/>
      <c r="N231" s="15">
        <f>N232+N243</f>
        <v>700</v>
      </c>
      <c r="O231" s="15">
        <f>O232+O243</f>
        <v>700</v>
      </c>
    </row>
    <row r="232" spans="1:15" ht="24" x14ac:dyDescent="0.2">
      <c r="A232" s="1"/>
      <c r="B232" s="18" t="s">
        <v>149</v>
      </c>
      <c r="C232" s="13">
        <v>650</v>
      </c>
      <c r="D232" s="10" t="s">
        <v>41</v>
      </c>
      <c r="E232" s="10" t="s">
        <v>33</v>
      </c>
      <c r="F232" s="10" t="s">
        <v>81</v>
      </c>
      <c r="G232" s="14"/>
      <c r="H232" s="15">
        <f>H233</f>
        <v>1211.5999999999999</v>
      </c>
      <c r="I232" s="15"/>
      <c r="J232" s="15">
        <f>J233</f>
        <v>0</v>
      </c>
      <c r="K232" s="15"/>
      <c r="L232" s="15">
        <f>L233</f>
        <v>1211.5999999999999</v>
      </c>
      <c r="M232" s="15"/>
      <c r="N232" s="15">
        <f>N233</f>
        <v>300</v>
      </c>
      <c r="O232" s="15">
        <f>O233</f>
        <v>300</v>
      </c>
    </row>
    <row r="233" spans="1:15" ht="24" x14ac:dyDescent="0.2">
      <c r="A233" s="1"/>
      <c r="B233" s="18" t="s">
        <v>284</v>
      </c>
      <c r="C233" s="13">
        <v>650</v>
      </c>
      <c r="D233" s="10" t="s">
        <v>41</v>
      </c>
      <c r="E233" s="10" t="s">
        <v>33</v>
      </c>
      <c r="F233" s="10" t="s">
        <v>251</v>
      </c>
      <c r="G233" s="14"/>
      <c r="H233" s="15">
        <f>H234+H237+H240</f>
        <v>1211.5999999999999</v>
      </c>
      <c r="I233" s="15"/>
      <c r="J233" s="15">
        <f t="shared" ref="J233:L233" si="122">J234+J237+J240</f>
        <v>0</v>
      </c>
      <c r="K233" s="15"/>
      <c r="L233" s="15">
        <f t="shared" si="122"/>
        <v>1211.5999999999999</v>
      </c>
      <c r="M233" s="15"/>
      <c r="N233" s="15">
        <f t="shared" ref="L233:O235" si="123">N234</f>
        <v>300</v>
      </c>
      <c r="O233" s="15">
        <f t="shared" si="123"/>
        <v>300</v>
      </c>
    </row>
    <row r="234" spans="1:15" x14ac:dyDescent="0.2">
      <c r="A234" s="1"/>
      <c r="B234" s="18" t="s">
        <v>271</v>
      </c>
      <c r="C234" s="13">
        <v>650</v>
      </c>
      <c r="D234" s="10" t="s">
        <v>41</v>
      </c>
      <c r="E234" s="10" t="s">
        <v>33</v>
      </c>
      <c r="F234" s="10" t="s">
        <v>196</v>
      </c>
      <c r="G234" s="14"/>
      <c r="H234" s="15">
        <f>H235</f>
        <v>300</v>
      </c>
      <c r="I234" s="15"/>
      <c r="J234" s="15">
        <f t="shared" ref="J234:J235" si="124">J235</f>
        <v>0</v>
      </c>
      <c r="K234" s="15"/>
      <c r="L234" s="15">
        <f t="shared" si="123"/>
        <v>300</v>
      </c>
      <c r="M234" s="15"/>
      <c r="N234" s="15">
        <f t="shared" si="123"/>
        <v>300</v>
      </c>
      <c r="O234" s="15">
        <f t="shared" si="123"/>
        <v>300</v>
      </c>
    </row>
    <row r="235" spans="1:15" ht="24" x14ac:dyDescent="0.2">
      <c r="A235" s="1"/>
      <c r="B235" s="18" t="s">
        <v>68</v>
      </c>
      <c r="C235" s="13">
        <v>650</v>
      </c>
      <c r="D235" s="10" t="s">
        <v>41</v>
      </c>
      <c r="E235" s="10" t="s">
        <v>33</v>
      </c>
      <c r="F235" s="10" t="s">
        <v>196</v>
      </c>
      <c r="G235" s="14">
        <v>200</v>
      </c>
      <c r="H235" s="15">
        <f>H236</f>
        <v>300</v>
      </c>
      <c r="I235" s="15"/>
      <c r="J235" s="15">
        <f t="shared" si="124"/>
        <v>0</v>
      </c>
      <c r="K235" s="15"/>
      <c r="L235" s="15">
        <f t="shared" si="123"/>
        <v>300</v>
      </c>
      <c r="M235" s="15"/>
      <c r="N235" s="15">
        <f t="shared" si="123"/>
        <v>300</v>
      </c>
      <c r="O235" s="15">
        <f t="shared" si="123"/>
        <v>300</v>
      </c>
    </row>
    <row r="236" spans="1:15" ht="24" x14ac:dyDescent="0.2">
      <c r="A236" s="1"/>
      <c r="B236" s="18" t="s">
        <v>16</v>
      </c>
      <c r="C236" s="13">
        <v>650</v>
      </c>
      <c r="D236" s="10" t="s">
        <v>41</v>
      </c>
      <c r="E236" s="10" t="s">
        <v>33</v>
      </c>
      <c r="F236" s="10" t="s">
        <v>196</v>
      </c>
      <c r="G236" s="14">
        <v>240</v>
      </c>
      <c r="H236" s="15">
        <v>300</v>
      </c>
      <c r="I236" s="15"/>
      <c r="J236" s="15"/>
      <c r="K236" s="15"/>
      <c r="L236" s="15">
        <f>H236+J236</f>
        <v>300</v>
      </c>
      <c r="M236" s="15"/>
      <c r="N236" s="66">
        <v>300</v>
      </c>
      <c r="O236" s="66">
        <v>300</v>
      </c>
    </row>
    <row r="237" spans="1:15" ht="36" hidden="1" x14ac:dyDescent="0.2">
      <c r="A237" s="1"/>
      <c r="B237" s="84" t="s">
        <v>318</v>
      </c>
      <c r="C237" s="13">
        <v>650</v>
      </c>
      <c r="D237" s="10" t="s">
        <v>41</v>
      </c>
      <c r="E237" s="10" t="s">
        <v>33</v>
      </c>
      <c r="F237" s="86" t="s">
        <v>322</v>
      </c>
      <c r="G237" s="14"/>
      <c r="H237" s="15">
        <f>H238</f>
        <v>0</v>
      </c>
      <c r="I237" s="15"/>
      <c r="J237" s="15">
        <f t="shared" ref="J237:O238" si="125">J238</f>
        <v>0</v>
      </c>
      <c r="K237" s="15"/>
      <c r="L237" s="15">
        <f t="shared" si="125"/>
        <v>0</v>
      </c>
      <c r="M237" s="15"/>
      <c r="N237" s="15">
        <f t="shared" si="125"/>
        <v>0</v>
      </c>
      <c r="O237" s="15">
        <f t="shared" si="125"/>
        <v>0</v>
      </c>
    </row>
    <row r="238" spans="1:15" hidden="1" x14ac:dyDescent="0.2">
      <c r="A238" s="1"/>
      <c r="B238" s="85" t="s">
        <v>320</v>
      </c>
      <c r="C238" s="13">
        <v>650</v>
      </c>
      <c r="D238" s="10" t="s">
        <v>41</v>
      </c>
      <c r="E238" s="10" t="s">
        <v>33</v>
      </c>
      <c r="F238" s="86" t="s">
        <v>322</v>
      </c>
      <c r="G238" s="14">
        <v>400</v>
      </c>
      <c r="H238" s="15">
        <f>H239</f>
        <v>0</v>
      </c>
      <c r="I238" s="15"/>
      <c r="J238" s="15">
        <f t="shared" si="125"/>
        <v>0</v>
      </c>
      <c r="K238" s="15"/>
      <c r="L238" s="15">
        <f t="shared" si="125"/>
        <v>0</v>
      </c>
      <c r="M238" s="15"/>
      <c r="N238" s="15">
        <f t="shared" si="125"/>
        <v>0</v>
      </c>
      <c r="O238" s="15">
        <f t="shared" si="125"/>
        <v>0</v>
      </c>
    </row>
    <row r="239" spans="1:15" ht="24" hidden="1" x14ac:dyDescent="0.2">
      <c r="A239" s="1"/>
      <c r="B239" s="85" t="s">
        <v>321</v>
      </c>
      <c r="C239" s="13">
        <v>650</v>
      </c>
      <c r="D239" s="10" t="s">
        <v>41</v>
      </c>
      <c r="E239" s="10" t="s">
        <v>33</v>
      </c>
      <c r="F239" s="86" t="s">
        <v>322</v>
      </c>
      <c r="G239" s="69">
        <v>412</v>
      </c>
      <c r="H239" s="15"/>
      <c r="I239" s="15"/>
      <c r="J239" s="15"/>
      <c r="K239" s="15"/>
      <c r="L239" s="15">
        <f>H239+J239</f>
        <v>0</v>
      </c>
      <c r="M239" s="15"/>
      <c r="N239" s="15"/>
      <c r="O239" s="15"/>
    </row>
    <row r="240" spans="1:15" ht="48" x14ac:dyDescent="0.2">
      <c r="A240" s="1"/>
      <c r="B240" s="17" t="s">
        <v>319</v>
      </c>
      <c r="C240" s="13">
        <v>650</v>
      </c>
      <c r="D240" s="10" t="s">
        <v>41</v>
      </c>
      <c r="E240" s="10" t="s">
        <v>33</v>
      </c>
      <c r="F240" s="10" t="s">
        <v>323</v>
      </c>
      <c r="G240" s="14"/>
      <c r="H240" s="15">
        <f>H241</f>
        <v>911.6</v>
      </c>
      <c r="I240" s="15"/>
      <c r="J240" s="15">
        <f t="shared" ref="J240:O241" si="126">J241</f>
        <v>0</v>
      </c>
      <c r="K240" s="15"/>
      <c r="L240" s="15">
        <f t="shared" si="126"/>
        <v>911.6</v>
      </c>
      <c r="M240" s="15"/>
      <c r="N240" s="15">
        <f t="shared" si="126"/>
        <v>0</v>
      </c>
      <c r="O240" s="15">
        <f t="shared" si="126"/>
        <v>0</v>
      </c>
    </row>
    <row r="241" spans="1:15" x14ac:dyDescent="0.2">
      <c r="A241" s="1"/>
      <c r="B241" s="18" t="s">
        <v>320</v>
      </c>
      <c r="C241" s="13">
        <v>650</v>
      </c>
      <c r="D241" s="10" t="s">
        <v>41</v>
      </c>
      <c r="E241" s="10" t="s">
        <v>33</v>
      </c>
      <c r="F241" s="10" t="s">
        <v>323</v>
      </c>
      <c r="G241" s="14">
        <v>400</v>
      </c>
      <c r="H241" s="15">
        <f>H242</f>
        <v>911.6</v>
      </c>
      <c r="I241" s="15"/>
      <c r="J241" s="15">
        <f t="shared" si="126"/>
        <v>0</v>
      </c>
      <c r="K241" s="15"/>
      <c r="L241" s="15">
        <f t="shared" si="126"/>
        <v>911.6</v>
      </c>
      <c r="M241" s="15"/>
      <c r="N241" s="15">
        <f t="shared" si="126"/>
        <v>0</v>
      </c>
      <c r="O241" s="15">
        <f t="shared" si="126"/>
        <v>0</v>
      </c>
    </row>
    <row r="242" spans="1:15" ht="24" x14ac:dyDescent="0.2">
      <c r="A242" s="1"/>
      <c r="B242" s="18" t="s">
        <v>321</v>
      </c>
      <c r="C242" s="13">
        <v>650</v>
      </c>
      <c r="D242" s="10" t="s">
        <v>41</v>
      </c>
      <c r="E242" s="10" t="s">
        <v>33</v>
      </c>
      <c r="F242" s="10" t="s">
        <v>323</v>
      </c>
      <c r="G242" s="14">
        <v>412</v>
      </c>
      <c r="H242" s="15">
        <v>911.6</v>
      </c>
      <c r="I242" s="15"/>
      <c r="J242" s="15"/>
      <c r="K242" s="15"/>
      <c r="L242" s="15">
        <f>H242+J242</f>
        <v>911.6</v>
      </c>
      <c r="M242" s="15"/>
      <c r="N242" s="15"/>
      <c r="O242" s="15"/>
    </row>
    <row r="243" spans="1:15" ht="24" x14ac:dyDescent="0.2">
      <c r="A243" s="1"/>
      <c r="B243" s="17" t="s">
        <v>305</v>
      </c>
      <c r="C243" s="13">
        <v>650</v>
      </c>
      <c r="D243" s="10" t="s">
        <v>41</v>
      </c>
      <c r="E243" s="10" t="s">
        <v>33</v>
      </c>
      <c r="F243" s="10" t="s">
        <v>94</v>
      </c>
      <c r="G243" s="15"/>
      <c r="H243" s="15">
        <f>H244</f>
        <v>300</v>
      </c>
      <c r="I243" s="15"/>
      <c r="J243" s="15">
        <f t="shared" ref="J243:J244" si="127">J244</f>
        <v>0</v>
      </c>
      <c r="K243" s="15"/>
      <c r="L243" s="15">
        <f t="shared" ref="L243:O244" si="128">L244</f>
        <v>300</v>
      </c>
      <c r="M243" s="15"/>
      <c r="N243" s="15">
        <f t="shared" si="128"/>
        <v>400</v>
      </c>
      <c r="O243" s="15">
        <f t="shared" si="128"/>
        <v>400</v>
      </c>
    </row>
    <row r="244" spans="1:15" x14ac:dyDescent="0.2">
      <c r="A244" s="1"/>
      <c r="B244" s="17" t="s">
        <v>268</v>
      </c>
      <c r="C244" s="13">
        <v>650</v>
      </c>
      <c r="D244" s="10" t="s">
        <v>41</v>
      </c>
      <c r="E244" s="10" t="s">
        <v>33</v>
      </c>
      <c r="F244" s="10" t="s">
        <v>253</v>
      </c>
      <c r="G244" s="15"/>
      <c r="H244" s="15">
        <f>H245</f>
        <v>300</v>
      </c>
      <c r="I244" s="15"/>
      <c r="J244" s="15">
        <f t="shared" si="127"/>
        <v>0</v>
      </c>
      <c r="K244" s="15"/>
      <c r="L244" s="15">
        <f t="shared" si="128"/>
        <v>300</v>
      </c>
      <c r="M244" s="15"/>
      <c r="N244" s="15">
        <f t="shared" si="128"/>
        <v>400</v>
      </c>
      <c r="O244" s="15">
        <f t="shared" si="128"/>
        <v>400</v>
      </c>
    </row>
    <row r="245" spans="1:15" ht="24" x14ac:dyDescent="0.2">
      <c r="A245" s="1"/>
      <c r="B245" s="17" t="s">
        <v>306</v>
      </c>
      <c r="C245" s="13">
        <v>650</v>
      </c>
      <c r="D245" s="10" t="s">
        <v>41</v>
      </c>
      <c r="E245" s="10" t="s">
        <v>33</v>
      </c>
      <c r="F245" s="10" t="s">
        <v>252</v>
      </c>
      <c r="G245" s="15"/>
      <c r="H245" s="15">
        <f>H246+H249</f>
        <v>300</v>
      </c>
      <c r="I245" s="15"/>
      <c r="J245" s="15">
        <f t="shared" ref="J245" si="129">J246+J249</f>
        <v>0</v>
      </c>
      <c r="K245" s="15"/>
      <c r="L245" s="15">
        <f>L246+L249</f>
        <v>300</v>
      </c>
      <c r="M245" s="15"/>
      <c r="N245" s="15">
        <f>N246+N249</f>
        <v>400</v>
      </c>
      <c r="O245" s="15">
        <f>O246+O249</f>
        <v>400</v>
      </c>
    </row>
    <row r="246" spans="1:15" s="2" customFormat="1" ht="24" hidden="1" x14ac:dyDescent="0.2">
      <c r="A246" s="1"/>
      <c r="B246" s="45" t="s">
        <v>66</v>
      </c>
      <c r="C246" s="13">
        <v>650</v>
      </c>
      <c r="D246" s="38" t="s">
        <v>41</v>
      </c>
      <c r="E246" s="38" t="s">
        <v>33</v>
      </c>
      <c r="F246" s="76" t="s">
        <v>95</v>
      </c>
      <c r="G246" s="40"/>
      <c r="H246" s="40">
        <f>H247</f>
        <v>0</v>
      </c>
      <c r="I246" s="40"/>
      <c r="J246" s="40">
        <f t="shared" ref="J246:J247" si="130">J247</f>
        <v>0</v>
      </c>
      <c r="K246" s="40"/>
      <c r="L246" s="40">
        <f t="shared" ref="L246:O247" si="131">L247</f>
        <v>0</v>
      </c>
      <c r="M246" s="40"/>
      <c r="N246" s="40">
        <f t="shared" si="131"/>
        <v>0</v>
      </c>
      <c r="O246" s="40">
        <f t="shared" si="131"/>
        <v>0</v>
      </c>
    </row>
    <row r="247" spans="1:15" s="2" customFormat="1" ht="24" hidden="1" x14ac:dyDescent="0.2">
      <c r="A247" s="1"/>
      <c r="B247" s="17" t="s">
        <v>74</v>
      </c>
      <c r="C247" s="13">
        <v>650</v>
      </c>
      <c r="D247" s="10" t="s">
        <v>41</v>
      </c>
      <c r="E247" s="10" t="s">
        <v>33</v>
      </c>
      <c r="F247" s="76" t="s">
        <v>95</v>
      </c>
      <c r="G247" s="14">
        <v>600</v>
      </c>
      <c r="H247" s="15">
        <f>H248</f>
        <v>0</v>
      </c>
      <c r="I247" s="15"/>
      <c r="J247" s="15">
        <f t="shared" si="130"/>
        <v>0</v>
      </c>
      <c r="K247" s="15"/>
      <c r="L247" s="15">
        <f t="shared" si="131"/>
        <v>0</v>
      </c>
      <c r="M247" s="15"/>
      <c r="N247" s="15">
        <f t="shared" si="131"/>
        <v>0</v>
      </c>
      <c r="O247" s="15">
        <f t="shared" si="131"/>
        <v>0</v>
      </c>
    </row>
    <row r="248" spans="1:15" s="2" customFormat="1" ht="36" hidden="1" x14ac:dyDescent="0.2">
      <c r="A248" s="1"/>
      <c r="B248" s="30" t="s">
        <v>137</v>
      </c>
      <c r="C248" s="13">
        <v>650</v>
      </c>
      <c r="D248" s="32" t="s">
        <v>41</v>
      </c>
      <c r="E248" s="32" t="s">
        <v>33</v>
      </c>
      <c r="F248" s="76" t="s">
        <v>95</v>
      </c>
      <c r="G248" s="70">
        <v>630</v>
      </c>
      <c r="H248" s="34">
        <v>0</v>
      </c>
      <c r="I248" s="34"/>
      <c r="J248" s="34"/>
      <c r="K248" s="34"/>
      <c r="L248" s="34">
        <v>0</v>
      </c>
      <c r="M248" s="34"/>
      <c r="N248" s="34">
        <v>0</v>
      </c>
      <c r="O248" s="34">
        <v>0</v>
      </c>
    </row>
    <row r="249" spans="1:15" x14ac:dyDescent="0.2">
      <c r="A249" s="1"/>
      <c r="B249" s="17" t="s">
        <v>274</v>
      </c>
      <c r="C249" s="13">
        <v>650</v>
      </c>
      <c r="D249" s="10" t="s">
        <v>41</v>
      </c>
      <c r="E249" s="10" t="s">
        <v>33</v>
      </c>
      <c r="F249" s="10" t="s">
        <v>197</v>
      </c>
      <c r="G249" s="14"/>
      <c r="H249" s="15">
        <f>H250</f>
        <v>300</v>
      </c>
      <c r="I249" s="15"/>
      <c r="J249" s="15">
        <f t="shared" ref="J249:J250" si="132">J250</f>
        <v>0</v>
      </c>
      <c r="K249" s="15"/>
      <c r="L249" s="15">
        <f t="shared" ref="L249:O250" si="133">L250</f>
        <v>300</v>
      </c>
      <c r="M249" s="15"/>
      <c r="N249" s="15">
        <f t="shared" si="133"/>
        <v>400</v>
      </c>
      <c r="O249" s="15">
        <f t="shared" si="133"/>
        <v>400</v>
      </c>
    </row>
    <row r="250" spans="1:15" ht="24" x14ac:dyDescent="0.2">
      <c r="A250" s="1"/>
      <c r="B250" s="18" t="s">
        <v>68</v>
      </c>
      <c r="C250" s="13">
        <v>650</v>
      </c>
      <c r="D250" s="10" t="s">
        <v>41</v>
      </c>
      <c r="E250" s="10" t="s">
        <v>33</v>
      </c>
      <c r="F250" s="10" t="s">
        <v>197</v>
      </c>
      <c r="G250" s="14">
        <v>200</v>
      </c>
      <c r="H250" s="15">
        <f>H251</f>
        <v>300</v>
      </c>
      <c r="I250" s="15"/>
      <c r="J250" s="15">
        <f t="shared" si="132"/>
        <v>0</v>
      </c>
      <c r="K250" s="15"/>
      <c r="L250" s="15">
        <f t="shared" si="133"/>
        <v>300</v>
      </c>
      <c r="M250" s="15"/>
      <c r="N250" s="15">
        <f t="shared" si="133"/>
        <v>400</v>
      </c>
      <c r="O250" s="15">
        <f t="shared" si="133"/>
        <v>400</v>
      </c>
    </row>
    <row r="251" spans="1:15" ht="24" x14ac:dyDescent="0.2">
      <c r="A251" s="1"/>
      <c r="B251" s="18" t="s">
        <v>16</v>
      </c>
      <c r="C251" s="13">
        <v>650</v>
      </c>
      <c r="D251" s="10" t="s">
        <v>41</v>
      </c>
      <c r="E251" s="10" t="s">
        <v>33</v>
      </c>
      <c r="F251" s="10" t="s">
        <v>197</v>
      </c>
      <c r="G251" s="14">
        <v>240</v>
      </c>
      <c r="H251" s="15">
        <v>300</v>
      </c>
      <c r="I251" s="15"/>
      <c r="J251" s="15"/>
      <c r="K251" s="15"/>
      <c r="L251" s="15">
        <f>H251+J251</f>
        <v>300</v>
      </c>
      <c r="M251" s="15"/>
      <c r="N251" s="15">
        <v>400</v>
      </c>
      <c r="O251" s="15">
        <v>400</v>
      </c>
    </row>
    <row r="252" spans="1:15" x14ac:dyDescent="0.2">
      <c r="A252" s="1"/>
      <c r="B252" s="20" t="s">
        <v>44</v>
      </c>
      <c r="C252" s="13">
        <v>650</v>
      </c>
      <c r="D252" s="10" t="s">
        <v>41</v>
      </c>
      <c r="E252" s="10" t="s">
        <v>45</v>
      </c>
      <c r="F252" s="10"/>
      <c r="G252" s="14"/>
      <c r="H252" s="15">
        <f>H253</f>
        <v>50354.899999999994</v>
      </c>
      <c r="I252" s="15"/>
      <c r="J252" s="15">
        <f t="shared" ref="J252:J254" si="134">J253</f>
        <v>0</v>
      </c>
      <c r="K252" s="15"/>
      <c r="L252" s="15">
        <f t="shared" ref="L252:O254" si="135">L253</f>
        <v>50354.899999999994</v>
      </c>
      <c r="M252" s="15"/>
      <c r="N252" s="15">
        <f t="shared" si="135"/>
        <v>32886.400000000001</v>
      </c>
      <c r="O252" s="15">
        <f t="shared" si="135"/>
        <v>40650</v>
      </c>
    </row>
    <row r="253" spans="1:15" ht="24" x14ac:dyDescent="0.2">
      <c r="A253" s="1"/>
      <c r="B253" s="17" t="s">
        <v>305</v>
      </c>
      <c r="C253" s="13">
        <v>650</v>
      </c>
      <c r="D253" s="10" t="s">
        <v>41</v>
      </c>
      <c r="E253" s="10" t="s">
        <v>45</v>
      </c>
      <c r="F253" s="10" t="s">
        <v>94</v>
      </c>
      <c r="G253" s="14"/>
      <c r="H253" s="15">
        <f>H254</f>
        <v>50354.899999999994</v>
      </c>
      <c r="I253" s="15"/>
      <c r="J253" s="15">
        <f t="shared" si="134"/>
        <v>0</v>
      </c>
      <c r="K253" s="15"/>
      <c r="L253" s="15">
        <f t="shared" si="135"/>
        <v>50354.899999999994</v>
      </c>
      <c r="M253" s="15"/>
      <c r="N253" s="15">
        <f t="shared" si="135"/>
        <v>32886.400000000001</v>
      </c>
      <c r="O253" s="15">
        <f t="shared" si="135"/>
        <v>40650</v>
      </c>
    </row>
    <row r="254" spans="1:15" s="2" customFormat="1" x14ac:dyDescent="0.2">
      <c r="A254" s="1"/>
      <c r="B254" s="45" t="s">
        <v>268</v>
      </c>
      <c r="C254" s="13">
        <v>650</v>
      </c>
      <c r="D254" s="38" t="s">
        <v>41</v>
      </c>
      <c r="E254" s="38" t="s">
        <v>45</v>
      </c>
      <c r="F254" s="38" t="s">
        <v>253</v>
      </c>
      <c r="G254" s="39"/>
      <c r="H254" s="40">
        <f>H255</f>
        <v>50354.899999999994</v>
      </c>
      <c r="I254" s="40"/>
      <c r="J254" s="40">
        <f t="shared" si="134"/>
        <v>0</v>
      </c>
      <c r="K254" s="40"/>
      <c r="L254" s="40">
        <f t="shared" si="135"/>
        <v>50354.899999999994</v>
      </c>
      <c r="M254" s="40"/>
      <c r="N254" s="40">
        <f t="shared" si="135"/>
        <v>32886.400000000001</v>
      </c>
      <c r="O254" s="40">
        <f t="shared" si="135"/>
        <v>40650</v>
      </c>
    </row>
    <row r="255" spans="1:15" s="2" customFormat="1" ht="25.5" customHeight="1" x14ac:dyDescent="0.2">
      <c r="A255" s="1"/>
      <c r="B255" s="17" t="s">
        <v>307</v>
      </c>
      <c r="C255" s="13">
        <v>650</v>
      </c>
      <c r="D255" s="10" t="s">
        <v>41</v>
      </c>
      <c r="E255" s="10" t="s">
        <v>45</v>
      </c>
      <c r="F255" s="10" t="s">
        <v>254</v>
      </c>
      <c r="G255" s="14"/>
      <c r="H255" s="15">
        <f>H256+H261+H266+H271+H294+H281+H276+H286+H289</f>
        <v>50354.899999999994</v>
      </c>
      <c r="I255" s="15"/>
      <c r="J255" s="15">
        <f t="shared" ref="J255:L255" si="136">J256+J261+J266+J271+J294+J281+J276+J286+J289</f>
        <v>0</v>
      </c>
      <c r="K255" s="15"/>
      <c r="L255" s="15">
        <f t="shared" si="136"/>
        <v>50354.899999999994</v>
      </c>
      <c r="M255" s="15"/>
      <c r="N255" s="15">
        <f>N256+N261+N266+N271+N294+N281+N276+N286+N289</f>
        <v>32886.400000000001</v>
      </c>
      <c r="O255" s="15">
        <f>O256+O261+O266+O271+O294+O281+O276+O286+O289</f>
        <v>40650</v>
      </c>
    </row>
    <row r="256" spans="1:15" ht="49.5" hidden="1" customHeight="1" x14ac:dyDescent="0.2">
      <c r="A256" s="1"/>
      <c r="B256" s="18" t="s">
        <v>163</v>
      </c>
      <c r="C256" s="13">
        <v>650</v>
      </c>
      <c r="D256" s="10" t="s">
        <v>41</v>
      </c>
      <c r="E256" s="10" t="s">
        <v>45</v>
      </c>
      <c r="F256" s="73" t="s">
        <v>198</v>
      </c>
      <c r="G256" s="14"/>
      <c r="H256" s="15">
        <f>H257+H259</f>
        <v>0</v>
      </c>
      <c r="I256" s="15"/>
      <c r="J256" s="15">
        <f t="shared" ref="J256:L256" si="137">J257+J259</f>
        <v>0</v>
      </c>
      <c r="K256" s="15"/>
      <c r="L256" s="15">
        <f t="shared" si="137"/>
        <v>0</v>
      </c>
      <c r="M256" s="15"/>
      <c r="N256" s="15">
        <f>N257+N259</f>
        <v>0</v>
      </c>
      <c r="O256" s="15">
        <f>O257+O259</f>
        <v>0</v>
      </c>
    </row>
    <row r="257" spans="1:15" s="2" customFormat="1" ht="25.5" hidden="1" customHeight="1" x14ac:dyDescent="0.2">
      <c r="A257" s="1"/>
      <c r="B257" s="18" t="s">
        <v>68</v>
      </c>
      <c r="C257" s="13">
        <v>650</v>
      </c>
      <c r="D257" s="38" t="s">
        <v>41</v>
      </c>
      <c r="E257" s="38" t="s">
        <v>45</v>
      </c>
      <c r="F257" s="73" t="s">
        <v>198</v>
      </c>
      <c r="G257" s="14">
        <v>200</v>
      </c>
      <c r="H257" s="40">
        <f>H258</f>
        <v>0</v>
      </c>
      <c r="I257" s="40"/>
      <c r="J257" s="40">
        <f t="shared" ref="J257" si="138">J258</f>
        <v>0</v>
      </c>
      <c r="K257" s="40"/>
      <c r="L257" s="40">
        <f>L258</f>
        <v>0</v>
      </c>
      <c r="M257" s="40"/>
      <c r="N257" s="40">
        <f>N258</f>
        <v>0</v>
      </c>
      <c r="O257" s="40">
        <f>O258</f>
        <v>0</v>
      </c>
    </row>
    <row r="258" spans="1:15" s="2" customFormat="1" ht="25.5" hidden="1" customHeight="1" x14ac:dyDescent="0.2">
      <c r="A258" s="1"/>
      <c r="B258" s="30" t="s">
        <v>16</v>
      </c>
      <c r="C258" s="13">
        <v>650</v>
      </c>
      <c r="D258" s="38" t="s">
        <v>41</v>
      </c>
      <c r="E258" s="38" t="s">
        <v>45</v>
      </c>
      <c r="F258" s="73" t="s">
        <v>198</v>
      </c>
      <c r="G258" s="70">
        <v>240</v>
      </c>
      <c r="H258" s="40">
        <v>0</v>
      </c>
      <c r="I258" s="40"/>
      <c r="J258" s="40"/>
      <c r="K258" s="40"/>
      <c r="L258" s="40">
        <f>H258+J258</f>
        <v>0</v>
      </c>
      <c r="M258" s="40"/>
      <c r="N258" s="40">
        <v>0</v>
      </c>
      <c r="O258" s="40">
        <v>0</v>
      </c>
    </row>
    <row r="259" spans="1:15" hidden="1" x14ac:dyDescent="0.2">
      <c r="A259" s="1"/>
      <c r="B259" s="17" t="s">
        <v>54</v>
      </c>
      <c r="C259" s="13">
        <v>650</v>
      </c>
      <c r="D259" s="10" t="s">
        <v>41</v>
      </c>
      <c r="E259" s="10" t="s">
        <v>45</v>
      </c>
      <c r="F259" s="73" t="s">
        <v>198</v>
      </c>
      <c r="G259" s="14">
        <v>500</v>
      </c>
      <c r="H259" s="15">
        <f>H260</f>
        <v>0</v>
      </c>
      <c r="I259" s="15"/>
      <c r="J259" s="15">
        <f t="shared" ref="J259" si="139">J260</f>
        <v>0</v>
      </c>
      <c r="K259" s="15"/>
      <c r="L259" s="15">
        <f>L260</f>
        <v>0</v>
      </c>
      <c r="M259" s="15"/>
      <c r="N259" s="15">
        <f>N260</f>
        <v>0</v>
      </c>
      <c r="O259" s="15">
        <f>O260</f>
        <v>0</v>
      </c>
    </row>
    <row r="260" spans="1:15" hidden="1" x14ac:dyDescent="0.2">
      <c r="A260" s="1"/>
      <c r="B260" s="18" t="s">
        <v>55</v>
      </c>
      <c r="C260" s="13">
        <v>650</v>
      </c>
      <c r="D260" s="10" t="s">
        <v>41</v>
      </c>
      <c r="E260" s="10" t="s">
        <v>45</v>
      </c>
      <c r="F260" s="73" t="s">
        <v>198</v>
      </c>
      <c r="G260" s="69">
        <v>540</v>
      </c>
      <c r="H260" s="15"/>
      <c r="I260" s="15"/>
      <c r="J260" s="15"/>
      <c r="K260" s="15"/>
      <c r="L260" s="15">
        <f>H260+J260</f>
        <v>0</v>
      </c>
      <c r="M260" s="15"/>
      <c r="N260" s="15"/>
      <c r="O260" s="15"/>
    </row>
    <row r="261" spans="1:15" ht="48" hidden="1" x14ac:dyDescent="0.2">
      <c r="A261" s="1"/>
      <c r="B261" s="18" t="s">
        <v>164</v>
      </c>
      <c r="C261" s="13">
        <v>650</v>
      </c>
      <c r="D261" s="10" t="s">
        <v>41</v>
      </c>
      <c r="E261" s="10" t="s">
        <v>45</v>
      </c>
      <c r="F261" s="68" t="s">
        <v>162</v>
      </c>
      <c r="G261" s="14"/>
      <c r="H261" s="15">
        <f>H262+H264</f>
        <v>0</v>
      </c>
      <c r="I261" s="15"/>
      <c r="J261" s="15">
        <f t="shared" ref="J261:L261" si="140">J262+J264</f>
        <v>0</v>
      </c>
      <c r="K261" s="15"/>
      <c r="L261" s="15">
        <f t="shared" si="140"/>
        <v>0</v>
      </c>
      <c r="M261" s="15"/>
      <c r="N261" s="15">
        <f>N262+N264</f>
        <v>0</v>
      </c>
      <c r="O261" s="15">
        <f>O262+O264</f>
        <v>0</v>
      </c>
    </row>
    <row r="262" spans="1:15" s="2" customFormat="1" ht="25.5" hidden="1" customHeight="1" x14ac:dyDescent="0.2">
      <c r="A262" s="1"/>
      <c r="B262" s="18" t="s">
        <v>68</v>
      </c>
      <c r="C262" s="13">
        <v>650</v>
      </c>
      <c r="D262" s="38" t="s">
        <v>41</v>
      </c>
      <c r="E262" s="38" t="s">
        <v>45</v>
      </c>
      <c r="F262" s="68" t="s">
        <v>162</v>
      </c>
      <c r="G262" s="14">
        <v>200</v>
      </c>
      <c r="H262" s="40">
        <f>H263</f>
        <v>0</v>
      </c>
      <c r="I262" s="40"/>
      <c r="J262" s="40">
        <f t="shared" ref="J262" si="141">J263</f>
        <v>0</v>
      </c>
      <c r="K262" s="40"/>
      <c r="L262" s="40">
        <f>L263</f>
        <v>0</v>
      </c>
      <c r="M262" s="40"/>
      <c r="N262" s="40">
        <f>N263</f>
        <v>0</v>
      </c>
      <c r="O262" s="40">
        <f>O263</f>
        <v>0</v>
      </c>
    </row>
    <row r="263" spans="1:15" s="2" customFormat="1" ht="25.5" hidden="1" customHeight="1" x14ac:dyDescent="0.2">
      <c r="A263" s="1"/>
      <c r="B263" s="30" t="s">
        <v>16</v>
      </c>
      <c r="C263" s="13">
        <v>650</v>
      </c>
      <c r="D263" s="38" t="s">
        <v>41</v>
      </c>
      <c r="E263" s="38" t="s">
        <v>45</v>
      </c>
      <c r="F263" s="68" t="s">
        <v>162</v>
      </c>
      <c r="G263" s="70">
        <v>240</v>
      </c>
      <c r="H263" s="40">
        <v>0</v>
      </c>
      <c r="I263" s="40"/>
      <c r="J263" s="40"/>
      <c r="K263" s="40"/>
      <c r="L263" s="40">
        <f>H263+J263</f>
        <v>0</v>
      </c>
      <c r="M263" s="40"/>
      <c r="N263" s="40">
        <v>0</v>
      </c>
      <c r="O263" s="40">
        <v>0</v>
      </c>
    </row>
    <row r="264" spans="1:15" hidden="1" x14ac:dyDescent="0.2">
      <c r="A264" s="1"/>
      <c r="B264" s="17" t="s">
        <v>54</v>
      </c>
      <c r="C264" s="13">
        <v>650</v>
      </c>
      <c r="D264" s="10" t="s">
        <v>41</v>
      </c>
      <c r="E264" s="10" t="s">
        <v>45</v>
      </c>
      <c r="F264" s="68" t="s">
        <v>162</v>
      </c>
      <c r="G264" s="14">
        <v>500</v>
      </c>
      <c r="H264" s="15">
        <f>H265</f>
        <v>0</v>
      </c>
      <c r="I264" s="15"/>
      <c r="J264" s="15">
        <f t="shared" ref="J264" si="142">J265</f>
        <v>0</v>
      </c>
      <c r="K264" s="15"/>
      <c r="L264" s="15">
        <f>L265</f>
        <v>0</v>
      </c>
      <c r="M264" s="15"/>
      <c r="N264" s="15">
        <f>N265</f>
        <v>0</v>
      </c>
      <c r="O264" s="15">
        <f>O265</f>
        <v>0</v>
      </c>
    </row>
    <row r="265" spans="1:15" hidden="1" x14ac:dyDescent="0.2">
      <c r="A265" s="1"/>
      <c r="B265" s="18" t="s">
        <v>55</v>
      </c>
      <c r="C265" s="13">
        <v>650</v>
      </c>
      <c r="D265" s="10" t="s">
        <v>41</v>
      </c>
      <c r="E265" s="10" t="s">
        <v>45</v>
      </c>
      <c r="F265" s="68" t="s">
        <v>162</v>
      </c>
      <c r="G265" s="69">
        <v>540</v>
      </c>
      <c r="H265" s="15"/>
      <c r="I265" s="15"/>
      <c r="J265" s="15"/>
      <c r="K265" s="15"/>
      <c r="L265" s="15">
        <f>H265+J265</f>
        <v>0</v>
      </c>
      <c r="M265" s="15"/>
      <c r="N265" s="15"/>
      <c r="O265" s="15"/>
    </row>
    <row r="266" spans="1:15" ht="49.5" hidden="1" customHeight="1" x14ac:dyDescent="0.2">
      <c r="A266" s="1"/>
      <c r="B266" s="18" t="s">
        <v>165</v>
      </c>
      <c r="C266" s="13">
        <v>650</v>
      </c>
      <c r="D266" s="10" t="s">
        <v>41</v>
      </c>
      <c r="E266" s="10" t="s">
        <v>45</v>
      </c>
      <c r="F266" s="73" t="s">
        <v>199</v>
      </c>
      <c r="G266" s="14"/>
      <c r="H266" s="15">
        <f>H267+H269</f>
        <v>0</v>
      </c>
      <c r="I266" s="15"/>
      <c r="J266" s="15">
        <f t="shared" ref="J266:L266" si="143">J267+J269</f>
        <v>0</v>
      </c>
      <c r="K266" s="15"/>
      <c r="L266" s="15">
        <f t="shared" si="143"/>
        <v>0</v>
      </c>
      <c r="M266" s="15"/>
      <c r="N266" s="15">
        <f>N267+N269</f>
        <v>25316.7</v>
      </c>
      <c r="O266" s="15">
        <f>O267+O269</f>
        <v>33750</v>
      </c>
    </row>
    <row r="267" spans="1:15" s="2" customFormat="1" ht="25.5" hidden="1" customHeight="1" x14ac:dyDescent="0.2">
      <c r="A267" s="1"/>
      <c r="B267" s="18" t="s">
        <v>68</v>
      </c>
      <c r="C267" s="13">
        <v>650</v>
      </c>
      <c r="D267" s="38" t="s">
        <v>41</v>
      </c>
      <c r="E267" s="38" t="s">
        <v>45</v>
      </c>
      <c r="F267" s="73" t="s">
        <v>199</v>
      </c>
      <c r="G267" s="14">
        <v>200</v>
      </c>
      <c r="H267" s="40">
        <f>H268</f>
        <v>0</v>
      </c>
      <c r="I267" s="40"/>
      <c r="J267" s="40">
        <f t="shared" ref="J267" si="144">J268</f>
        <v>0</v>
      </c>
      <c r="K267" s="40"/>
      <c r="L267" s="40">
        <f>L268</f>
        <v>0</v>
      </c>
      <c r="M267" s="40"/>
      <c r="N267" s="40">
        <f>N268</f>
        <v>25316.7</v>
      </c>
      <c r="O267" s="40">
        <f>O268</f>
        <v>33750</v>
      </c>
    </row>
    <row r="268" spans="1:15" s="2" customFormat="1" ht="25.5" hidden="1" customHeight="1" x14ac:dyDescent="0.2">
      <c r="A268" s="1"/>
      <c r="B268" s="30" t="s">
        <v>16</v>
      </c>
      <c r="C268" s="13">
        <v>650</v>
      </c>
      <c r="D268" s="38" t="s">
        <v>41</v>
      </c>
      <c r="E268" s="38" t="s">
        <v>45</v>
      </c>
      <c r="F268" s="73" t="s">
        <v>199</v>
      </c>
      <c r="G268" s="70">
        <v>240</v>
      </c>
      <c r="H268" s="40">
        <f>24794.1*0</f>
        <v>0</v>
      </c>
      <c r="I268" s="40"/>
      <c r="J268" s="40"/>
      <c r="K268" s="40"/>
      <c r="L268" s="40">
        <f>H268+J268</f>
        <v>0</v>
      </c>
      <c r="M268" s="40"/>
      <c r="N268" s="40">
        <v>25316.7</v>
      </c>
      <c r="O268" s="40">
        <v>33750</v>
      </c>
    </row>
    <row r="269" spans="1:15" hidden="1" x14ac:dyDescent="0.2">
      <c r="A269" s="1"/>
      <c r="B269" s="17" t="s">
        <v>54</v>
      </c>
      <c r="C269" s="13">
        <v>650</v>
      </c>
      <c r="D269" s="10" t="s">
        <v>41</v>
      </c>
      <c r="E269" s="10" t="s">
        <v>45</v>
      </c>
      <c r="F269" s="73" t="s">
        <v>199</v>
      </c>
      <c r="G269" s="14">
        <v>500</v>
      </c>
      <c r="H269" s="15">
        <f>H270</f>
        <v>0</v>
      </c>
      <c r="I269" s="15"/>
      <c r="J269" s="15">
        <f t="shared" ref="J269" si="145">J270</f>
        <v>0</v>
      </c>
      <c r="K269" s="15"/>
      <c r="L269" s="15">
        <f>L270</f>
        <v>0</v>
      </c>
      <c r="M269" s="15"/>
      <c r="N269" s="15">
        <f>N270</f>
        <v>0</v>
      </c>
      <c r="O269" s="15">
        <f>O270</f>
        <v>0</v>
      </c>
    </row>
    <row r="270" spans="1:15" hidden="1" x14ac:dyDescent="0.2">
      <c r="A270" s="1"/>
      <c r="B270" s="18" t="s">
        <v>55</v>
      </c>
      <c r="C270" s="13">
        <v>650</v>
      </c>
      <c r="D270" s="10" t="s">
        <v>41</v>
      </c>
      <c r="E270" s="10" t="s">
        <v>45</v>
      </c>
      <c r="F270" s="73" t="s">
        <v>199</v>
      </c>
      <c r="G270" s="69">
        <v>540</v>
      </c>
      <c r="H270" s="15"/>
      <c r="I270" s="15"/>
      <c r="J270" s="15"/>
      <c r="K270" s="15"/>
      <c r="L270" s="15">
        <f>H270+J270</f>
        <v>0</v>
      </c>
      <c r="M270" s="15"/>
      <c r="N270" s="15"/>
      <c r="O270" s="15"/>
    </row>
    <row r="271" spans="1:15" ht="36" hidden="1" x14ac:dyDescent="0.2">
      <c r="A271" s="1"/>
      <c r="B271" s="18" t="s">
        <v>166</v>
      </c>
      <c r="C271" s="13">
        <v>650</v>
      </c>
      <c r="D271" s="10" t="s">
        <v>41</v>
      </c>
      <c r="E271" s="10" t="s">
        <v>45</v>
      </c>
      <c r="F271" s="73" t="s">
        <v>200</v>
      </c>
      <c r="G271" s="14"/>
      <c r="H271" s="15">
        <f>H272+H274</f>
        <v>0</v>
      </c>
      <c r="I271" s="15"/>
      <c r="J271" s="15">
        <f t="shared" ref="J271:L271" si="146">J272+J274</f>
        <v>0</v>
      </c>
      <c r="K271" s="15"/>
      <c r="L271" s="15">
        <f t="shared" si="146"/>
        <v>0</v>
      </c>
      <c r="M271" s="15"/>
      <c r="N271" s="15">
        <f>N272+N274</f>
        <v>2813</v>
      </c>
      <c r="O271" s="15">
        <f>O272+O274</f>
        <v>3750</v>
      </c>
    </row>
    <row r="272" spans="1:15" s="2" customFormat="1" ht="25.5" hidden="1" customHeight="1" x14ac:dyDescent="0.2">
      <c r="A272" s="1"/>
      <c r="B272" s="18" t="s">
        <v>68</v>
      </c>
      <c r="C272" s="13">
        <v>650</v>
      </c>
      <c r="D272" s="38" t="s">
        <v>41</v>
      </c>
      <c r="E272" s="38" t="s">
        <v>45</v>
      </c>
      <c r="F272" s="73" t="s">
        <v>200</v>
      </c>
      <c r="G272" s="14">
        <v>200</v>
      </c>
      <c r="H272" s="40">
        <f>H273</f>
        <v>0</v>
      </c>
      <c r="I272" s="40"/>
      <c r="J272" s="40">
        <f t="shared" ref="J272" si="147">J273</f>
        <v>0</v>
      </c>
      <c r="K272" s="40"/>
      <c r="L272" s="40">
        <f>L273</f>
        <v>0</v>
      </c>
      <c r="M272" s="40"/>
      <c r="N272" s="40">
        <f>N273</f>
        <v>2813</v>
      </c>
      <c r="O272" s="40">
        <f>O273</f>
        <v>3750</v>
      </c>
    </row>
    <row r="273" spans="1:15" s="2" customFormat="1" ht="25.5" hidden="1" customHeight="1" x14ac:dyDescent="0.2">
      <c r="A273" s="1"/>
      <c r="B273" s="30" t="s">
        <v>16</v>
      </c>
      <c r="C273" s="13">
        <v>650</v>
      </c>
      <c r="D273" s="38" t="s">
        <v>41</v>
      </c>
      <c r="E273" s="38" t="s">
        <v>45</v>
      </c>
      <c r="F273" s="73" t="s">
        <v>200</v>
      </c>
      <c r="G273" s="70">
        <v>240</v>
      </c>
      <c r="H273" s="40">
        <f>2754.9*0</f>
        <v>0</v>
      </c>
      <c r="I273" s="40"/>
      <c r="J273" s="40"/>
      <c r="K273" s="40"/>
      <c r="L273" s="40">
        <f>H273+J273</f>
        <v>0</v>
      </c>
      <c r="M273" s="40"/>
      <c r="N273" s="40">
        <v>2813</v>
      </c>
      <c r="O273" s="40">
        <v>3750</v>
      </c>
    </row>
    <row r="274" spans="1:15" hidden="1" x14ac:dyDescent="0.2">
      <c r="A274" s="1"/>
      <c r="B274" s="17" t="s">
        <v>54</v>
      </c>
      <c r="C274" s="13">
        <v>650</v>
      </c>
      <c r="D274" s="10" t="s">
        <v>41</v>
      </c>
      <c r="E274" s="10" t="s">
        <v>45</v>
      </c>
      <c r="F274" s="73" t="s">
        <v>200</v>
      </c>
      <c r="G274" s="14">
        <v>500</v>
      </c>
      <c r="H274" s="15">
        <f>H275</f>
        <v>0</v>
      </c>
      <c r="I274" s="15"/>
      <c r="J274" s="15">
        <f t="shared" ref="J274" si="148">J275</f>
        <v>0</v>
      </c>
      <c r="K274" s="15"/>
      <c r="L274" s="15">
        <f>L275</f>
        <v>0</v>
      </c>
      <c r="M274" s="15"/>
      <c r="N274" s="15">
        <f>N275</f>
        <v>0</v>
      </c>
      <c r="O274" s="15">
        <f>O275</f>
        <v>0</v>
      </c>
    </row>
    <row r="275" spans="1:15" hidden="1" x14ac:dyDescent="0.2">
      <c r="A275" s="1"/>
      <c r="B275" s="18" t="s">
        <v>55</v>
      </c>
      <c r="C275" s="13">
        <v>650</v>
      </c>
      <c r="D275" s="10" t="s">
        <v>41</v>
      </c>
      <c r="E275" s="10" t="s">
        <v>45</v>
      </c>
      <c r="F275" s="73" t="s">
        <v>200</v>
      </c>
      <c r="G275" s="69">
        <v>540</v>
      </c>
      <c r="H275" s="15"/>
      <c r="I275" s="15"/>
      <c r="J275" s="15"/>
      <c r="K275" s="15"/>
      <c r="L275" s="15">
        <f>H275+J275</f>
        <v>0</v>
      </c>
      <c r="M275" s="15"/>
      <c r="N275" s="15"/>
      <c r="O275" s="15"/>
    </row>
    <row r="276" spans="1:15" ht="62.25" customHeight="1" x14ac:dyDescent="0.2">
      <c r="A276" s="1"/>
      <c r="B276" s="18" t="s">
        <v>138</v>
      </c>
      <c r="C276" s="13">
        <v>650</v>
      </c>
      <c r="D276" s="10" t="s">
        <v>41</v>
      </c>
      <c r="E276" s="10" t="s">
        <v>45</v>
      </c>
      <c r="F276" s="10" t="s">
        <v>201</v>
      </c>
      <c r="G276" s="14"/>
      <c r="H276" s="15">
        <f>H279</f>
        <v>39670.6</v>
      </c>
      <c r="I276" s="15"/>
      <c r="J276" s="15"/>
      <c r="K276" s="15"/>
      <c r="L276" s="15">
        <f t="shared" ref="L276" si="149">L277+L279</f>
        <v>39670.6</v>
      </c>
      <c r="M276" s="15"/>
      <c r="N276" s="15">
        <f>N277+N279</f>
        <v>0</v>
      </c>
      <c r="O276" s="15">
        <f>O277+O279</f>
        <v>0</v>
      </c>
    </row>
    <row r="277" spans="1:15" s="2" customFormat="1" ht="25.5" hidden="1" customHeight="1" x14ac:dyDescent="0.2">
      <c r="A277" s="1"/>
      <c r="B277" s="18" t="s">
        <v>68</v>
      </c>
      <c r="C277" s="13">
        <v>650</v>
      </c>
      <c r="D277" s="38" t="s">
        <v>41</v>
      </c>
      <c r="E277" s="38" t="s">
        <v>45</v>
      </c>
      <c r="F277" s="10" t="s">
        <v>201</v>
      </c>
      <c r="G277" s="14">
        <v>200</v>
      </c>
      <c r="H277" s="40">
        <f>H278</f>
        <v>39670.6</v>
      </c>
      <c r="I277" s="40"/>
      <c r="J277" s="40">
        <f t="shared" ref="J277" si="150">J278</f>
        <v>-39670.6</v>
      </c>
      <c r="K277" s="40"/>
      <c r="L277" s="40">
        <f>L278</f>
        <v>0</v>
      </c>
      <c r="M277" s="40"/>
      <c r="N277" s="40">
        <f>N278</f>
        <v>0</v>
      </c>
      <c r="O277" s="40">
        <f>O278</f>
        <v>0</v>
      </c>
    </row>
    <row r="278" spans="1:15" s="2" customFormat="1" ht="25.5" hidden="1" customHeight="1" x14ac:dyDescent="0.2">
      <c r="A278" s="1"/>
      <c r="B278" s="30" t="s">
        <v>16</v>
      </c>
      <c r="C278" s="13">
        <v>650</v>
      </c>
      <c r="D278" s="38" t="s">
        <v>41</v>
      </c>
      <c r="E278" s="38" t="s">
        <v>45</v>
      </c>
      <c r="F278" s="10" t="s">
        <v>201</v>
      </c>
      <c r="G278" s="33">
        <v>240</v>
      </c>
      <c r="H278" s="40">
        <f>24794.1+14876.5</f>
        <v>39670.6</v>
      </c>
      <c r="I278" s="40"/>
      <c r="J278" s="40">
        <v>-39670.6</v>
      </c>
      <c r="K278" s="40"/>
      <c r="L278" s="40">
        <f>H278+J278</f>
        <v>0</v>
      </c>
      <c r="M278" s="40"/>
      <c r="N278" s="40"/>
      <c r="O278" s="40"/>
    </row>
    <row r="279" spans="1:15" x14ac:dyDescent="0.2">
      <c r="A279" s="1"/>
      <c r="B279" s="17" t="s">
        <v>54</v>
      </c>
      <c r="C279" s="13">
        <v>650</v>
      </c>
      <c r="D279" s="10" t="s">
        <v>41</v>
      </c>
      <c r="E279" s="10" t="s">
        <v>45</v>
      </c>
      <c r="F279" s="10" t="s">
        <v>201</v>
      </c>
      <c r="G279" s="14">
        <v>500</v>
      </c>
      <c r="H279" s="15">
        <f>H280</f>
        <v>39670.6</v>
      </c>
      <c r="I279" s="15"/>
      <c r="J279" s="15">
        <f t="shared" ref="J279" si="151">J280</f>
        <v>0</v>
      </c>
      <c r="K279" s="15"/>
      <c r="L279" s="15">
        <f>L280</f>
        <v>39670.6</v>
      </c>
      <c r="M279" s="15"/>
      <c r="N279" s="15">
        <f>N280</f>
        <v>0</v>
      </c>
      <c r="O279" s="15">
        <f>O280</f>
        <v>0</v>
      </c>
    </row>
    <row r="280" spans="1:15" x14ac:dyDescent="0.2">
      <c r="A280" s="1"/>
      <c r="B280" s="18" t="s">
        <v>55</v>
      </c>
      <c r="C280" s="13">
        <v>650</v>
      </c>
      <c r="D280" s="10" t="s">
        <v>41</v>
      </c>
      <c r="E280" s="10" t="s">
        <v>45</v>
      </c>
      <c r="F280" s="10" t="s">
        <v>201</v>
      </c>
      <c r="G280" s="14">
        <v>540</v>
      </c>
      <c r="H280" s="15">
        <v>39670.6</v>
      </c>
      <c r="I280" s="15"/>
      <c r="J280" s="15"/>
      <c r="K280" s="15"/>
      <c r="L280" s="15">
        <f>H280+J280</f>
        <v>39670.6</v>
      </c>
      <c r="M280" s="15"/>
      <c r="N280" s="15">
        <v>0</v>
      </c>
      <c r="O280" s="15">
        <v>0</v>
      </c>
    </row>
    <row r="281" spans="1:15" ht="60" x14ac:dyDescent="0.2">
      <c r="A281" s="1"/>
      <c r="B281" s="18" t="s">
        <v>308</v>
      </c>
      <c r="C281" s="13">
        <v>650</v>
      </c>
      <c r="D281" s="10" t="s">
        <v>41</v>
      </c>
      <c r="E281" s="10" t="s">
        <v>45</v>
      </c>
      <c r="F281" s="10" t="s">
        <v>202</v>
      </c>
      <c r="G281" s="14"/>
      <c r="H281" s="15">
        <f>H284</f>
        <v>4407.8</v>
      </c>
      <c r="I281" s="15"/>
      <c r="J281" s="15"/>
      <c r="K281" s="15"/>
      <c r="L281" s="15">
        <f t="shared" ref="L281" si="152">L282+L284</f>
        <v>4407.8</v>
      </c>
      <c r="M281" s="15"/>
      <c r="N281" s="15">
        <f>N282+N284</f>
        <v>0</v>
      </c>
      <c r="O281" s="15">
        <f>O282+O284</f>
        <v>0</v>
      </c>
    </row>
    <row r="282" spans="1:15" s="2" customFormat="1" ht="25.5" hidden="1" customHeight="1" x14ac:dyDescent="0.2">
      <c r="A282" s="1"/>
      <c r="B282" s="18" t="s">
        <v>68</v>
      </c>
      <c r="C282" s="13">
        <v>650</v>
      </c>
      <c r="D282" s="38" t="s">
        <v>41</v>
      </c>
      <c r="E282" s="38" t="s">
        <v>45</v>
      </c>
      <c r="F282" s="10" t="s">
        <v>202</v>
      </c>
      <c r="G282" s="14">
        <v>200</v>
      </c>
      <c r="H282" s="40">
        <f>H283</f>
        <v>4407.8</v>
      </c>
      <c r="I282" s="40"/>
      <c r="J282" s="40">
        <f t="shared" ref="J282" si="153">J283</f>
        <v>-4407.8</v>
      </c>
      <c r="K282" s="40"/>
      <c r="L282" s="40">
        <f>L283</f>
        <v>0</v>
      </c>
      <c r="M282" s="40"/>
      <c r="N282" s="40">
        <f>N283</f>
        <v>0</v>
      </c>
      <c r="O282" s="40">
        <f>O283</f>
        <v>0</v>
      </c>
    </row>
    <row r="283" spans="1:15" s="2" customFormat="1" ht="25.5" hidden="1" customHeight="1" x14ac:dyDescent="0.2">
      <c r="A283" s="1"/>
      <c r="B283" s="30" t="s">
        <v>16</v>
      </c>
      <c r="C283" s="13">
        <v>650</v>
      </c>
      <c r="D283" s="38" t="s">
        <v>41</v>
      </c>
      <c r="E283" s="38" t="s">
        <v>45</v>
      </c>
      <c r="F283" s="10" t="s">
        <v>202</v>
      </c>
      <c r="G283" s="33">
        <v>240</v>
      </c>
      <c r="H283" s="40">
        <f>2754.9+1652.9</f>
        <v>4407.8</v>
      </c>
      <c r="I283" s="40"/>
      <c r="J283" s="40">
        <v>-4407.8</v>
      </c>
      <c r="K283" s="40"/>
      <c r="L283" s="40">
        <f>H283+J283</f>
        <v>0</v>
      </c>
      <c r="M283" s="40"/>
      <c r="N283" s="40"/>
      <c r="O283" s="40"/>
    </row>
    <row r="284" spans="1:15" x14ac:dyDescent="0.2">
      <c r="A284" s="1"/>
      <c r="B284" s="17" t="s">
        <v>54</v>
      </c>
      <c r="C284" s="13">
        <v>650</v>
      </c>
      <c r="D284" s="10" t="s">
        <v>41</v>
      </c>
      <c r="E284" s="10" t="s">
        <v>45</v>
      </c>
      <c r="F284" s="10" t="s">
        <v>202</v>
      </c>
      <c r="G284" s="14">
        <v>500</v>
      </c>
      <c r="H284" s="15">
        <f>H285</f>
        <v>4407.8</v>
      </c>
      <c r="I284" s="15"/>
      <c r="J284" s="15">
        <f t="shared" ref="J284" si="154">J285</f>
        <v>0</v>
      </c>
      <c r="K284" s="15"/>
      <c r="L284" s="15">
        <f>L285</f>
        <v>4407.8</v>
      </c>
      <c r="M284" s="15"/>
      <c r="N284" s="15">
        <f>N285</f>
        <v>0</v>
      </c>
      <c r="O284" s="15">
        <f>O285</f>
        <v>0</v>
      </c>
    </row>
    <row r="285" spans="1:15" x14ac:dyDescent="0.2">
      <c r="A285" s="1"/>
      <c r="B285" s="18" t="s">
        <v>55</v>
      </c>
      <c r="C285" s="13">
        <v>650</v>
      </c>
      <c r="D285" s="10" t="s">
        <v>41</v>
      </c>
      <c r="E285" s="10" t="s">
        <v>45</v>
      </c>
      <c r="F285" s="10" t="s">
        <v>202</v>
      </c>
      <c r="G285" s="14">
        <v>540</v>
      </c>
      <c r="H285" s="15">
        <v>4407.8</v>
      </c>
      <c r="I285" s="15"/>
      <c r="J285" s="15"/>
      <c r="K285" s="15"/>
      <c r="L285" s="15">
        <f>H285+J285</f>
        <v>4407.8</v>
      </c>
      <c r="M285" s="15"/>
      <c r="N285" s="15"/>
      <c r="O285" s="15"/>
    </row>
    <row r="286" spans="1:15" s="2" customFormat="1" ht="46.5" hidden="1" customHeight="1" x14ac:dyDescent="0.2">
      <c r="A286" s="1"/>
      <c r="B286" s="45" t="s">
        <v>119</v>
      </c>
      <c r="C286" s="13">
        <v>650</v>
      </c>
      <c r="D286" s="38" t="s">
        <v>41</v>
      </c>
      <c r="E286" s="38" t="s">
        <v>45</v>
      </c>
      <c r="F286" s="76" t="s">
        <v>120</v>
      </c>
      <c r="G286" s="39"/>
      <c r="H286" s="40">
        <f>H287</f>
        <v>0</v>
      </c>
      <c r="I286" s="40"/>
      <c r="J286" s="40">
        <f t="shared" ref="J286:J287" si="155">J287</f>
        <v>0</v>
      </c>
      <c r="K286" s="40"/>
      <c r="L286" s="40">
        <f t="shared" ref="L286:O287" si="156">L287</f>
        <v>0</v>
      </c>
      <c r="M286" s="40"/>
      <c r="N286" s="40">
        <f t="shared" si="156"/>
        <v>0</v>
      </c>
      <c r="O286" s="40">
        <f t="shared" si="156"/>
        <v>0</v>
      </c>
    </row>
    <row r="287" spans="1:15" s="2" customFormat="1" ht="25.5" hidden="1" customHeight="1" x14ac:dyDescent="0.2">
      <c r="A287" s="1"/>
      <c r="B287" s="18" t="s">
        <v>68</v>
      </c>
      <c r="C287" s="13">
        <v>650</v>
      </c>
      <c r="D287" s="38" t="s">
        <v>41</v>
      </c>
      <c r="E287" s="38" t="s">
        <v>45</v>
      </c>
      <c r="F287" s="76" t="s">
        <v>120</v>
      </c>
      <c r="G287" s="14">
        <v>200</v>
      </c>
      <c r="H287" s="40">
        <f>H288</f>
        <v>0</v>
      </c>
      <c r="I287" s="40"/>
      <c r="J287" s="40">
        <f t="shared" si="155"/>
        <v>0</v>
      </c>
      <c r="K287" s="40"/>
      <c r="L287" s="40">
        <f t="shared" si="156"/>
        <v>0</v>
      </c>
      <c r="M287" s="40"/>
      <c r="N287" s="40">
        <f t="shared" si="156"/>
        <v>0</v>
      </c>
      <c r="O287" s="40">
        <f t="shared" si="156"/>
        <v>0</v>
      </c>
    </row>
    <row r="288" spans="1:15" s="2" customFormat="1" ht="25.5" hidden="1" customHeight="1" x14ac:dyDescent="0.2">
      <c r="A288" s="1"/>
      <c r="B288" s="30" t="s">
        <v>16</v>
      </c>
      <c r="C288" s="13">
        <v>650</v>
      </c>
      <c r="D288" s="38" t="s">
        <v>41</v>
      </c>
      <c r="E288" s="38" t="s">
        <v>45</v>
      </c>
      <c r="F288" s="76" t="s">
        <v>120</v>
      </c>
      <c r="G288" s="70">
        <v>240</v>
      </c>
      <c r="H288" s="40"/>
      <c r="I288" s="40"/>
      <c r="J288" s="40"/>
      <c r="K288" s="40"/>
      <c r="L288" s="40"/>
      <c r="M288" s="40"/>
      <c r="N288" s="40"/>
      <c r="O288" s="40"/>
    </row>
    <row r="289" spans="1:15" s="2" customFormat="1" ht="48" x14ac:dyDescent="0.2">
      <c r="A289" s="1"/>
      <c r="B289" s="18" t="s">
        <v>309</v>
      </c>
      <c r="C289" s="13">
        <v>650</v>
      </c>
      <c r="D289" s="38" t="s">
        <v>41</v>
      </c>
      <c r="E289" s="38" t="s">
        <v>45</v>
      </c>
      <c r="F289" s="10" t="s">
        <v>203</v>
      </c>
      <c r="G289" s="33"/>
      <c r="H289" s="40">
        <f>H290+H292</f>
        <v>1621.5</v>
      </c>
      <c r="I289" s="40"/>
      <c r="J289" s="40">
        <f t="shared" ref="J289:L289" si="157">J290+J292</f>
        <v>0</v>
      </c>
      <c r="K289" s="40"/>
      <c r="L289" s="40">
        <f t="shared" si="157"/>
        <v>1621.5</v>
      </c>
      <c r="M289" s="40"/>
      <c r="N289" s="40">
        <f>N290+N292</f>
        <v>1606.7</v>
      </c>
      <c r="O289" s="40">
        <f>O290+O292</f>
        <v>0</v>
      </c>
    </row>
    <row r="290" spans="1:15" s="2" customFormat="1" ht="25.5" hidden="1" customHeight="1" x14ac:dyDescent="0.2">
      <c r="A290" s="1"/>
      <c r="B290" s="18" t="s">
        <v>68</v>
      </c>
      <c r="C290" s="13">
        <v>650</v>
      </c>
      <c r="D290" s="10" t="s">
        <v>41</v>
      </c>
      <c r="E290" s="10" t="s">
        <v>45</v>
      </c>
      <c r="F290" s="73" t="s">
        <v>203</v>
      </c>
      <c r="G290" s="14">
        <v>200</v>
      </c>
      <c r="H290" s="40">
        <f>H291</f>
        <v>0</v>
      </c>
      <c r="I290" s="40"/>
      <c r="J290" s="40">
        <f t="shared" ref="J290" si="158">J291</f>
        <v>0</v>
      </c>
      <c r="K290" s="40"/>
      <c r="L290" s="40">
        <f>L291</f>
        <v>0</v>
      </c>
      <c r="M290" s="40"/>
      <c r="N290" s="40">
        <f>N291</f>
        <v>1606.7</v>
      </c>
      <c r="O290" s="40">
        <f>O291</f>
        <v>0</v>
      </c>
    </row>
    <row r="291" spans="1:15" s="2" customFormat="1" ht="25.5" hidden="1" customHeight="1" x14ac:dyDescent="0.2">
      <c r="A291" s="1"/>
      <c r="B291" s="18" t="s">
        <v>16</v>
      </c>
      <c r="C291" s="13">
        <v>650</v>
      </c>
      <c r="D291" s="10" t="s">
        <v>41</v>
      </c>
      <c r="E291" s="10" t="s">
        <v>45</v>
      </c>
      <c r="F291" s="73" t="s">
        <v>203</v>
      </c>
      <c r="G291" s="69">
        <v>240</v>
      </c>
      <c r="H291" s="15"/>
      <c r="I291" s="15"/>
      <c r="J291" s="15"/>
      <c r="K291" s="15"/>
      <c r="L291" s="15">
        <f>H291+J291</f>
        <v>0</v>
      </c>
      <c r="M291" s="15"/>
      <c r="N291" s="15">
        <v>1606.7</v>
      </c>
      <c r="O291" s="15"/>
    </row>
    <row r="292" spans="1:15" x14ac:dyDescent="0.2">
      <c r="A292" s="1"/>
      <c r="B292" s="17" t="s">
        <v>54</v>
      </c>
      <c r="C292" s="13">
        <v>650</v>
      </c>
      <c r="D292" s="10" t="s">
        <v>41</v>
      </c>
      <c r="E292" s="10" t="s">
        <v>45</v>
      </c>
      <c r="F292" s="10" t="s">
        <v>203</v>
      </c>
      <c r="G292" s="14">
        <v>500</v>
      </c>
      <c r="H292" s="15">
        <f>H293</f>
        <v>1621.5</v>
      </c>
      <c r="I292" s="15"/>
      <c r="J292" s="15">
        <f t="shared" ref="J292" si="159">J293</f>
        <v>0</v>
      </c>
      <c r="K292" s="15"/>
      <c r="L292" s="15">
        <f>L293</f>
        <v>1621.5</v>
      </c>
      <c r="M292" s="15"/>
      <c r="N292" s="15">
        <f>N293</f>
        <v>0</v>
      </c>
      <c r="O292" s="15">
        <f>O293</f>
        <v>0</v>
      </c>
    </row>
    <row r="293" spans="1:15" x14ac:dyDescent="0.2">
      <c r="A293" s="1"/>
      <c r="B293" s="18" t="s">
        <v>55</v>
      </c>
      <c r="C293" s="13">
        <v>650</v>
      </c>
      <c r="D293" s="10" t="s">
        <v>41</v>
      </c>
      <c r="E293" s="10" t="s">
        <v>45</v>
      </c>
      <c r="F293" s="10" t="s">
        <v>203</v>
      </c>
      <c r="G293" s="14">
        <v>540</v>
      </c>
      <c r="H293" s="15">
        <v>1621.5</v>
      </c>
      <c r="I293" s="15"/>
      <c r="J293" s="15"/>
      <c r="K293" s="15"/>
      <c r="L293" s="15">
        <f>H293+J293</f>
        <v>1621.5</v>
      </c>
      <c r="M293" s="15"/>
      <c r="N293" s="15"/>
      <c r="O293" s="15"/>
    </row>
    <row r="294" spans="1:15" s="2" customFormat="1" x14ac:dyDescent="0.2">
      <c r="A294" s="1"/>
      <c r="B294" s="18" t="s">
        <v>274</v>
      </c>
      <c r="C294" s="13">
        <v>650</v>
      </c>
      <c r="D294" s="38" t="s">
        <v>41</v>
      </c>
      <c r="E294" s="38" t="s">
        <v>45</v>
      </c>
      <c r="F294" s="32" t="s">
        <v>204</v>
      </c>
      <c r="G294" s="14"/>
      <c r="H294" s="40">
        <f>H295</f>
        <v>4655</v>
      </c>
      <c r="I294" s="40"/>
      <c r="J294" s="40"/>
      <c r="K294" s="40"/>
      <c r="L294" s="40">
        <f>L295+L297</f>
        <v>4655</v>
      </c>
      <c r="M294" s="40"/>
      <c r="N294" s="40">
        <f>N295+N297</f>
        <v>3150</v>
      </c>
      <c r="O294" s="40">
        <f>O295+O297</f>
        <v>3150</v>
      </c>
    </row>
    <row r="295" spans="1:15" s="2" customFormat="1" ht="24" x14ac:dyDescent="0.2">
      <c r="A295" s="1"/>
      <c r="B295" s="18" t="s">
        <v>68</v>
      </c>
      <c r="C295" s="13">
        <v>650</v>
      </c>
      <c r="D295" s="10" t="s">
        <v>41</v>
      </c>
      <c r="E295" s="10" t="s">
        <v>45</v>
      </c>
      <c r="F295" s="32" t="s">
        <v>204</v>
      </c>
      <c r="G295" s="14">
        <v>200</v>
      </c>
      <c r="H295" s="15">
        <f>H296</f>
        <v>4655</v>
      </c>
      <c r="I295" s="15"/>
      <c r="J295" s="15">
        <f t="shared" ref="J295" si="160">J296</f>
        <v>0</v>
      </c>
      <c r="K295" s="15"/>
      <c r="L295" s="15">
        <f>L296</f>
        <v>4655</v>
      </c>
      <c r="M295" s="15"/>
      <c r="N295" s="15">
        <f>N296</f>
        <v>3000</v>
      </c>
      <c r="O295" s="15">
        <f>O296</f>
        <v>3000</v>
      </c>
    </row>
    <row r="296" spans="1:15" s="2" customFormat="1" ht="24" x14ac:dyDescent="0.2">
      <c r="A296" s="1"/>
      <c r="B296" s="30" t="s">
        <v>16</v>
      </c>
      <c r="C296" s="13">
        <v>650</v>
      </c>
      <c r="D296" s="32" t="s">
        <v>41</v>
      </c>
      <c r="E296" s="32" t="s">
        <v>45</v>
      </c>
      <c r="F296" s="32" t="s">
        <v>204</v>
      </c>
      <c r="G296" s="33">
        <v>240</v>
      </c>
      <c r="H296" s="34">
        <v>4655</v>
      </c>
      <c r="I296" s="34"/>
      <c r="J296" s="34"/>
      <c r="K296" s="34"/>
      <c r="L296" s="34">
        <f>H296+J296</f>
        <v>4655</v>
      </c>
      <c r="M296" s="34"/>
      <c r="N296" s="34">
        <v>3000</v>
      </c>
      <c r="O296" s="34">
        <v>3000</v>
      </c>
    </row>
    <row r="297" spans="1:15" ht="18.75" hidden="1" customHeight="1" x14ac:dyDescent="0.2">
      <c r="A297" s="1"/>
      <c r="B297" s="18" t="s">
        <v>18</v>
      </c>
      <c r="C297" s="13">
        <v>650</v>
      </c>
      <c r="D297" s="10" t="s">
        <v>41</v>
      </c>
      <c r="E297" s="10" t="s">
        <v>45</v>
      </c>
      <c r="F297" s="32" t="s">
        <v>204</v>
      </c>
      <c r="G297" s="14">
        <v>800</v>
      </c>
      <c r="H297" s="15">
        <f>H298</f>
        <v>0</v>
      </c>
      <c r="I297" s="15"/>
      <c r="J297" s="15">
        <f t="shared" ref="J297" si="161">J298</f>
        <v>0</v>
      </c>
      <c r="K297" s="15"/>
      <c r="L297" s="15">
        <f>L298</f>
        <v>0</v>
      </c>
      <c r="M297" s="15"/>
      <c r="N297" s="15">
        <f>N298</f>
        <v>150</v>
      </c>
      <c r="O297" s="15">
        <f>O298</f>
        <v>150</v>
      </c>
    </row>
    <row r="298" spans="1:15" ht="9" hidden="1" customHeight="1" x14ac:dyDescent="0.2">
      <c r="A298" s="1"/>
      <c r="B298" s="18" t="s">
        <v>69</v>
      </c>
      <c r="C298" s="13">
        <v>650</v>
      </c>
      <c r="D298" s="10" t="s">
        <v>41</v>
      </c>
      <c r="E298" s="10" t="s">
        <v>45</v>
      </c>
      <c r="F298" s="32" t="s">
        <v>204</v>
      </c>
      <c r="G298" s="14">
        <v>810</v>
      </c>
      <c r="H298" s="15"/>
      <c r="I298" s="15"/>
      <c r="J298" s="15"/>
      <c r="K298" s="15"/>
      <c r="L298" s="15">
        <f>H298+J298</f>
        <v>0</v>
      </c>
      <c r="M298" s="15"/>
      <c r="N298" s="15">
        <v>150</v>
      </c>
      <c r="O298" s="15">
        <v>150</v>
      </c>
    </row>
    <row r="299" spans="1:15" x14ac:dyDescent="0.2">
      <c r="A299" s="1"/>
      <c r="B299" s="20" t="s">
        <v>46</v>
      </c>
      <c r="C299" s="13">
        <v>650</v>
      </c>
      <c r="D299" s="10" t="s">
        <v>41</v>
      </c>
      <c r="E299" s="10" t="s">
        <v>47</v>
      </c>
      <c r="F299" s="21"/>
      <c r="G299" s="14"/>
      <c r="H299" s="15">
        <f>H300+H328+H344</f>
        <v>6105</v>
      </c>
      <c r="I299" s="15"/>
      <c r="J299" s="15">
        <f t="shared" ref="J299:L299" si="162">J300+J328+J344</f>
        <v>0</v>
      </c>
      <c r="K299" s="15"/>
      <c r="L299" s="15">
        <f t="shared" si="162"/>
        <v>6105</v>
      </c>
      <c r="M299" s="15"/>
      <c r="N299" s="15">
        <f>N300+N328</f>
        <v>5510</v>
      </c>
      <c r="O299" s="15">
        <f>O300+O328</f>
        <v>4350</v>
      </c>
    </row>
    <row r="300" spans="1:15" ht="24" x14ac:dyDescent="0.2">
      <c r="A300" s="56" t="s">
        <v>8</v>
      </c>
      <c r="B300" s="25" t="s">
        <v>272</v>
      </c>
      <c r="C300" s="13">
        <v>650</v>
      </c>
      <c r="D300" s="10" t="s">
        <v>41</v>
      </c>
      <c r="E300" s="10" t="s">
        <v>47</v>
      </c>
      <c r="F300" s="10" t="s">
        <v>98</v>
      </c>
      <c r="G300" s="14"/>
      <c r="H300" s="15">
        <f>H301+H305+H314+H318</f>
        <v>5505</v>
      </c>
      <c r="I300" s="15"/>
      <c r="J300" s="15">
        <f t="shared" ref="J300:L300" si="163">J301+J305+J314+J318</f>
        <v>0</v>
      </c>
      <c r="K300" s="15"/>
      <c r="L300" s="15">
        <f t="shared" si="163"/>
        <v>5505</v>
      </c>
      <c r="M300" s="15"/>
      <c r="N300" s="15">
        <f>N301+N305+N314+N318</f>
        <v>5510</v>
      </c>
      <c r="O300" s="15">
        <f>O301+O305+O314+O318</f>
        <v>4350</v>
      </c>
    </row>
    <row r="301" spans="1:15" ht="24" x14ac:dyDescent="0.2">
      <c r="A301" s="56"/>
      <c r="B301" s="17" t="s">
        <v>273</v>
      </c>
      <c r="C301" s="13">
        <v>650</v>
      </c>
      <c r="D301" s="10" t="s">
        <v>41</v>
      </c>
      <c r="E301" s="10" t="s">
        <v>47</v>
      </c>
      <c r="F301" s="10" t="s">
        <v>240</v>
      </c>
      <c r="G301" s="14"/>
      <c r="H301" s="15">
        <f>H302</f>
        <v>150</v>
      </c>
      <c r="I301" s="15"/>
      <c r="J301" s="15">
        <f t="shared" ref="J301:J302" si="164">J302</f>
        <v>0</v>
      </c>
      <c r="K301" s="15"/>
      <c r="L301" s="15">
        <f t="shared" ref="L301:O302" si="165">L302</f>
        <v>150</v>
      </c>
      <c r="M301" s="15"/>
      <c r="N301" s="15">
        <f t="shared" si="165"/>
        <v>160</v>
      </c>
      <c r="O301" s="15">
        <f t="shared" si="165"/>
        <v>0</v>
      </c>
    </row>
    <row r="302" spans="1:15" x14ac:dyDescent="0.2">
      <c r="A302" s="1"/>
      <c r="B302" s="17" t="s">
        <v>274</v>
      </c>
      <c r="C302" s="13">
        <v>650</v>
      </c>
      <c r="D302" s="10" t="s">
        <v>41</v>
      </c>
      <c r="E302" s="10" t="s">
        <v>47</v>
      </c>
      <c r="F302" s="10" t="s">
        <v>205</v>
      </c>
      <c r="G302" s="14"/>
      <c r="H302" s="15">
        <f>H303</f>
        <v>150</v>
      </c>
      <c r="I302" s="15"/>
      <c r="J302" s="15">
        <f t="shared" si="164"/>
        <v>0</v>
      </c>
      <c r="K302" s="15"/>
      <c r="L302" s="15">
        <f t="shared" si="165"/>
        <v>150</v>
      </c>
      <c r="M302" s="15"/>
      <c r="N302" s="15">
        <f t="shared" si="165"/>
        <v>160</v>
      </c>
      <c r="O302" s="15">
        <f t="shared" si="165"/>
        <v>0</v>
      </c>
    </row>
    <row r="303" spans="1:15" ht="24" x14ac:dyDescent="0.2">
      <c r="A303" s="1"/>
      <c r="B303" s="18" t="s">
        <v>68</v>
      </c>
      <c r="C303" s="13">
        <v>650</v>
      </c>
      <c r="D303" s="10" t="s">
        <v>41</v>
      </c>
      <c r="E303" s="10" t="s">
        <v>47</v>
      </c>
      <c r="F303" s="10" t="s">
        <v>205</v>
      </c>
      <c r="G303" s="14">
        <v>200</v>
      </c>
      <c r="H303" s="15">
        <f t="shared" ref="H303:O303" si="166">H304</f>
        <v>150</v>
      </c>
      <c r="I303" s="15"/>
      <c r="J303" s="15">
        <f t="shared" si="166"/>
        <v>0</v>
      </c>
      <c r="K303" s="15"/>
      <c r="L303" s="15">
        <f t="shared" si="166"/>
        <v>150</v>
      </c>
      <c r="M303" s="15"/>
      <c r="N303" s="15">
        <f t="shared" si="166"/>
        <v>160</v>
      </c>
      <c r="O303" s="15">
        <f t="shared" si="166"/>
        <v>0</v>
      </c>
    </row>
    <row r="304" spans="1:15" ht="24" x14ac:dyDescent="0.2">
      <c r="A304" s="48"/>
      <c r="B304" s="18" t="s">
        <v>16</v>
      </c>
      <c r="C304" s="13">
        <v>650</v>
      </c>
      <c r="D304" s="10" t="s">
        <v>41</v>
      </c>
      <c r="E304" s="10" t="s">
        <v>47</v>
      </c>
      <c r="F304" s="10" t="s">
        <v>205</v>
      </c>
      <c r="G304" s="14">
        <v>240</v>
      </c>
      <c r="H304" s="15">
        <v>150</v>
      </c>
      <c r="I304" s="15"/>
      <c r="J304" s="15"/>
      <c r="K304" s="15"/>
      <c r="L304" s="15">
        <f>H304+J304</f>
        <v>150</v>
      </c>
      <c r="M304" s="15"/>
      <c r="N304" s="15">
        <v>160</v>
      </c>
      <c r="O304" s="15">
        <v>0</v>
      </c>
    </row>
    <row r="305" spans="1:15" s="2" customFormat="1" ht="24" x14ac:dyDescent="0.2">
      <c r="A305" s="3"/>
      <c r="B305" s="47" t="s">
        <v>275</v>
      </c>
      <c r="C305" s="13">
        <v>650</v>
      </c>
      <c r="D305" s="38" t="s">
        <v>41</v>
      </c>
      <c r="E305" s="38" t="s">
        <v>47</v>
      </c>
      <c r="F305" s="38" t="s">
        <v>255</v>
      </c>
      <c r="G305" s="39"/>
      <c r="H305" s="40">
        <f>H306+H309</f>
        <v>200</v>
      </c>
      <c r="I305" s="40"/>
      <c r="J305" s="40">
        <f t="shared" ref="J305" si="167">J306+J309</f>
        <v>0</v>
      </c>
      <c r="K305" s="40"/>
      <c r="L305" s="40">
        <f>L306+L309</f>
        <v>200</v>
      </c>
      <c r="M305" s="40"/>
      <c r="N305" s="40">
        <f>N306+N309</f>
        <v>200</v>
      </c>
      <c r="O305" s="40">
        <f>O306+O309</f>
        <v>200</v>
      </c>
    </row>
    <row r="306" spans="1:15" s="2" customFormat="1" ht="21.75" hidden="1" customHeight="1" x14ac:dyDescent="0.2">
      <c r="A306" s="3"/>
      <c r="B306" s="47" t="s">
        <v>115</v>
      </c>
      <c r="C306" s="13">
        <v>650</v>
      </c>
      <c r="D306" s="38" t="s">
        <v>41</v>
      </c>
      <c r="E306" s="38" t="s">
        <v>47</v>
      </c>
      <c r="F306" s="76" t="s">
        <v>116</v>
      </c>
      <c r="G306" s="39"/>
      <c r="H306" s="40">
        <f>H307</f>
        <v>0</v>
      </c>
      <c r="I306" s="40"/>
      <c r="J306" s="40">
        <f t="shared" ref="J306:J307" si="168">J307</f>
        <v>0</v>
      </c>
      <c r="K306" s="40"/>
      <c r="L306" s="40">
        <f t="shared" ref="L306:O307" si="169">L307</f>
        <v>0</v>
      </c>
      <c r="M306" s="40"/>
      <c r="N306" s="40">
        <f t="shared" si="169"/>
        <v>0</v>
      </c>
      <c r="O306" s="40">
        <f t="shared" si="169"/>
        <v>0</v>
      </c>
    </row>
    <row r="307" spans="1:15" s="2" customFormat="1" ht="24" hidden="1" x14ac:dyDescent="0.2">
      <c r="A307" s="3"/>
      <c r="B307" s="18" t="s">
        <v>68</v>
      </c>
      <c r="C307" s="13">
        <v>650</v>
      </c>
      <c r="D307" s="38" t="s">
        <v>41</v>
      </c>
      <c r="E307" s="38" t="s">
        <v>47</v>
      </c>
      <c r="F307" s="76" t="s">
        <v>116</v>
      </c>
      <c r="G307" s="39">
        <v>200</v>
      </c>
      <c r="H307" s="40">
        <f>H308</f>
        <v>0</v>
      </c>
      <c r="I307" s="40"/>
      <c r="J307" s="40">
        <f t="shared" si="168"/>
        <v>0</v>
      </c>
      <c r="K307" s="40"/>
      <c r="L307" s="40">
        <f t="shared" si="169"/>
        <v>0</v>
      </c>
      <c r="M307" s="40"/>
      <c r="N307" s="40">
        <f t="shared" si="169"/>
        <v>0</v>
      </c>
      <c r="O307" s="40">
        <f t="shared" si="169"/>
        <v>0</v>
      </c>
    </row>
    <row r="308" spans="1:15" s="2" customFormat="1" ht="24" hidden="1" x14ac:dyDescent="0.2">
      <c r="A308" s="3"/>
      <c r="B308" s="30" t="s">
        <v>16</v>
      </c>
      <c r="C308" s="13">
        <v>650</v>
      </c>
      <c r="D308" s="38" t="s">
        <v>41</v>
      </c>
      <c r="E308" s="38" t="s">
        <v>47</v>
      </c>
      <c r="F308" s="76" t="s">
        <v>116</v>
      </c>
      <c r="G308" s="72">
        <v>240</v>
      </c>
      <c r="H308" s="40"/>
      <c r="I308" s="40"/>
      <c r="J308" s="40"/>
      <c r="K308" s="40"/>
      <c r="L308" s="40"/>
      <c r="M308" s="40"/>
      <c r="N308" s="40"/>
      <c r="O308" s="40"/>
    </row>
    <row r="309" spans="1:15" s="2" customFormat="1" ht="18" customHeight="1" x14ac:dyDescent="0.2">
      <c r="A309" s="3"/>
      <c r="B309" s="17" t="s">
        <v>274</v>
      </c>
      <c r="C309" s="13">
        <v>650</v>
      </c>
      <c r="D309" s="10" t="s">
        <v>41</v>
      </c>
      <c r="E309" s="10" t="s">
        <v>47</v>
      </c>
      <c r="F309" s="32" t="s">
        <v>206</v>
      </c>
      <c r="G309" s="14"/>
      <c r="H309" s="15">
        <f>H310+H312</f>
        <v>200</v>
      </c>
      <c r="I309" s="15"/>
      <c r="J309" s="15">
        <f t="shared" ref="J309" si="170">J310+J312</f>
        <v>0</v>
      </c>
      <c r="K309" s="15"/>
      <c r="L309" s="15">
        <f>L310+L312</f>
        <v>200</v>
      </c>
      <c r="M309" s="15"/>
      <c r="N309" s="15">
        <f>N310+N312</f>
        <v>200</v>
      </c>
      <c r="O309" s="15">
        <f>O310+O312</f>
        <v>200</v>
      </c>
    </row>
    <row r="310" spans="1:15" s="2" customFormat="1" ht="24" x14ac:dyDescent="0.2">
      <c r="A310" s="3"/>
      <c r="B310" s="18" t="s">
        <v>68</v>
      </c>
      <c r="C310" s="13">
        <v>650</v>
      </c>
      <c r="D310" s="10" t="s">
        <v>41</v>
      </c>
      <c r="E310" s="10" t="s">
        <v>47</v>
      </c>
      <c r="F310" s="32" t="s">
        <v>206</v>
      </c>
      <c r="G310" s="14">
        <v>200</v>
      </c>
      <c r="H310" s="15">
        <f>H311</f>
        <v>200</v>
      </c>
      <c r="I310" s="15"/>
      <c r="J310" s="15">
        <f t="shared" ref="J310" si="171">J311</f>
        <v>0</v>
      </c>
      <c r="K310" s="15"/>
      <c r="L310" s="15">
        <f>L311</f>
        <v>200</v>
      </c>
      <c r="M310" s="15"/>
      <c r="N310" s="15">
        <f>N311</f>
        <v>200</v>
      </c>
      <c r="O310" s="15">
        <f>O311</f>
        <v>200</v>
      </c>
    </row>
    <row r="311" spans="1:15" s="2" customFormat="1" ht="24" x14ac:dyDescent="0.2">
      <c r="A311" s="3"/>
      <c r="B311" s="30" t="s">
        <v>16</v>
      </c>
      <c r="C311" s="13">
        <v>650</v>
      </c>
      <c r="D311" s="32" t="s">
        <v>41</v>
      </c>
      <c r="E311" s="32" t="s">
        <v>47</v>
      </c>
      <c r="F311" s="32" t="s">
        <v>206</v>
      </c>
      <c r="G311" s="33">
        <v>240</v>
      </c>
      <c r="H311" s="34">
        <v>200</v>
      </c>
      <c r="I311" s="34"/>
      <c r="J311" s="34"/>
      <c r="K311" s="34"/>
      <c r="L311" s="34">
        <f>H311+J311</f>
        <v>200</v>
      </c>
      <c r="M311" s="34"/>
      <c r="N311" s="34">
        <v>200</v>
      </c>
      <c r="O311" s="34">
        <v>200</v>
      </c>
    </row>
    <row r="312" spans="1:15" s="2" customFormat="1" hidden="1" x14ac:dyDescent="0.2">
      <c r="A312" s="3"/>
      <c r="B312" s="30" t="s">
        <v>18</v>
      </c>
      <c r="C312" s="13">
        <v>650</v>
      </c>
      <c r="D312" s="32" t="s">
        <v>41</v>
      </c>
      <c r="E312" s="32" t="s">
        <v>47</v>
      </c>
      <c r="F312" s="67" t="s">
        <v>99</v>
      </c>
      <c r="G312" s="33">
        <v>800</v>
      </c>
      <c r="H312" s="34">
        <f>H313</f>
        <v>0</v>
      </c>
      <c r="I312" s="34"/>
      <c r="J312" s="34">
        <f t="shared" ref="J312" si="172">J313</f>
        <v>0</v>
      </c>
      <c r="K312" s="34"/>
      <c r="L312" s="34">
        <f>L313</f>
        <v>0</v>
      </c>
      <c r="M312" s="34"/>
      <c r="N312" s="34">
        <f>N313</f>
        <v>0</v>
      </c>
      <c r="O312" s="34">
        <f>O313</f>
        <v>0</v>
      </c>
    </row>
    <row r="313" spans="1:15" s="2" customFormat="1" ht="36" hidden="1" x14ac:dyDescent="0.2">
      <c r="A313" s="3"/>
      <c r="B313" s="30" t="s">
        <v>69</v>
      </c>
      <c r="C313" s="13">
        <v>650</v>
      </c>
      <c r="D313" s="32" t="s">
        <v>41</v>
      </c>
      <c r="E313" s="32" t="s">
        <v>47</v>
      </c>
      <c r="F313" s="67" t="s">
        <v>99</v>
      </c>
      <c r="G313" s="70">
        <v>810</v>
      </c>
      <c r="H313" s="34">
        <v>0</v>
      </c>
      <c r="I313" s="34"/>
      <c r="J313" s="34"/>
      <c r="K313" s="34"/>
      <c r="L313" s="34">
        <v>0</v>
      </c>
      <c r="M313" s="34"/>
      <c r="N313" s="34">
        <v>0</v>
      </c>
      <c r="O313" s="34">
        <v>0</v>
      </c>
    </row>
    <row r="314" spans="1:15" ht="24" x14ac:dyDescent="0.2">
      <c r="B314" s="17" t="s">
        <v>276</v>
      </c>
      <c r="C314" s="13">
        <v>650</v>
      </c>
      <c r="D314" s="10" t="s">
        <v>41</v>
      </c>
      <c r="E314" s="10" t="s">
        <v>47</v>
      </c>
      <c r="F314" s="22" t="s">
        <v>256</v>
      </c>
      <c r="G314" s="14"/>
      <c r="H314" s="15">
        <f>H315</f>
        <v>5155</v>
      </c>
      <c r="I314" s="15"/>
      <c r="J314" s="15">
        <f t="shared" ref="J314:J326" si="173">J315</f>
        <v>0</v>
      </c>
      <c r="K314" s="15"/>
      <c r="L314" s="15">
        <f t="shared" ref="L314:O316" si="174">L315</f>
        <v>5155</v>
      </c>
      <c r="M314" s="15"/>
      <c r="N314" s="15">
        <f t="shared" si="174"/>
        <v>5150</v>
      </c>
      <c r="O314" s="15">
        <f t="shared" si="174"/>
        <v>4150</v>
      </c>
    </row>
    <row r="315" spans="1:15" ht="20.25" customHeight="1" x14ac:dyDescent="0.2">
      <c r="B315" s="17" t="s">
        <v>274</v>
      </c>
      <c r="C315" s="13">
        <v>650</v>
      </c>
      <c r="D315" s="10" t="s">
        <v>41</v>
      </c>
      <c r="E315" s="10" t="s">
        <v>47</v>
      </c>
      <c r="F315" s="22" t="s">
        <v>207</v>
      </c>
      <c r="G315" s="14"/>
      <c r="H315" s="15">
        <f>H316</f>
        <v>5155</v>
      </c>
      <c r="I315" s="15"/>
      <c r="J315" s="15">
        <f t="shared" si="173"/>
        <v>0</v>
      </c>
      <c r="K315" s="15"/>
      <c r="L315" s="15">
        <f t="shared" si="174"/>
        <v>5155</v>
      </c>
      <c r="M315" s="15"/>
      <c r="N315" s="15">
        <f t="shared" si="174"/>
        <v>5150</v>
      </c>
      <c r="O315" s="15">
        <f t="shared" si="174"/>
        <v>4150</v>
      </c>
    </row>
    <row r="316" spans="1:15" ht="24" x14ac:dyDescent="0.2">
      <c r="B316" s="18" t="s">
        <v>68</v>
      </c>
      <c r="C316" s="13">
        <v>650</v>
      </c>
      <c r="D316" s="10" t="s">
        <v>41</v>
      </c>
      <c r="E316" s="10" t="s">
        <v>47</v>
      </c>
      <c r="F316" s="22" t="s">
        <v>207</v>
      </c>
      <c r="G316" s="14">
        <v>200</v>
      </c>
      <c r="H316" s="15">
        <f>H317</f>
        <v>5155</v>
      </c>
      <c r="I316" s="15"/>
      <c r="J316" s="15">
        <f t="shared" si="173"/>
        <v>0</v>
      </c>
      <c r="K316" s="15"/>
      <c r="L316" s="15">
        <f t="shared" si="174"/>
        <v>5155</v>
      </c>
      <c r="M316" s="15"/>
      <c r="N316" s="15">
        <f t="shared" si="174"/>
        <v>5150</v>
      </c>
      <c r="O316" s="15">
        <f t="shared" si="174"/>
        <v>4150</v>
      </c>
    </row>
    <row r="317" spans="1:15" ht="24" x14ac:dyDescent="0.2">
      <c r="B317" s="18" t="s">
        <v>16</v>
      </c>
      <c r="C317" s="13">
        <v>650</v>
      </c>
      <c r="D317" s="10" t="s">
        <v>41</v>
      </c>
      <c r="E317" s="10" t="s">
        <v>47</v>
      </c>
      <c r="F317" s="22" t="s">
        <v>207</v>
      </c>
      <c r="G317" s="14">
        <v>240</v>
      </c>
      <c r="H317" s="15">
        <v>5155</v>
      </c>
      <c r="I317" s="15"/>
      <c r="J317" s="15"/>
      <c r="K317" s="15"/>
      <c r="L317" s="15">
        <f>H317+J317</f>
        <v>5155</v>
      </c>
      <c r="M317" s="15"/>
      <c r="N317" s="15">
        <v>5150</v>
      </c>
      <c r="O317" s="15">
        <v>4150</v>
      </c>
    </row>
    <row r="318" spans="1:15" ht="24" hidden="1" x14ac:dyDescent="0.2">
      <c r="B318" s="17" t="s">
        <v>148</v>
      </c>
      <c r="C318" s="13">
        <v>650</v>
      </c>
      <c r="D318" s="10" t="s">
        <v>41</v>
      </c>
      <c r="E318" s="10" t="s">
        <v>47</v>
      </c>
      <c r="F318" s="22" t="s">
        <v>257</v>
      </c>
      <c r="G318" s="14"/>
      <c r="H318" s="15">
        <f>H319+H322+H325</f>
        <v>0</v>
      </c>
      <c r="I318" s="15"/>
      <c r="J318" s="15">
        <f t="shared" ref="J318:L318" si="175">J319+J322+J325</f>
        <v>0</v>
      </c>
      <c r="K318" s="15"/>
      <c r="L318" s="15">
        <f t="shared" si="175"/>
        <v>0</v>
      </c>
      <c r="M318" s="15"/>
      <c r="N318" s="15">
        <f>N319+N322+N325</f>
        <v>0</v>
      </c>
      <c r="O318" s="15">
        <f>O319+O322+O325</f>
        <v>0</v>
      </c>
    </row>
    <row r="319" spans="1:15" s="2" customFormat="1" ht="24" hidden="1" x14ac:dyDescent="0.2">
      <c r="B319" s="45" t="s">
        <v>159</v>
      </c>
      <c r="C319" s="13">
        <v>650</v>
      </c>
      <c r="D319" s="38" t="s">
        <v>41</v>
      </c>
      <c r="E319" s="10" t="s">
        <v>47</v>
      </c>
      <c r="F319" s="77" t="s">
        <v>208</v>
      </c>
      <c r="G319" s="39"/>
      <c r="H319" s="40">
        <f>H320</f>
        <v>0</v>
      </c>
      <c r="I319" s="40"/>
      <c r="J319" s="40">
        <f t="shared" ref="J319" si="176">J320</f>
        <v>0</v>
      </c>
      <c r="K319" s="40"/>
      <c r="L319" s="40">
        <f>L320</f>
        <v>0</v>
      </c>
      <c r="M319" s="40"/>
      <c r="N319" s="40">
        <f>N320</f>
        <v>0</v>
      </c>
      <c r="O319" s="40">
        <f>O320</f>
        <v>0</v>
      </c>
    </row>
    <row r="320" spans="1:15" s="2" customFormat="1" ht="24" hidden="1" x14ac:dyDescent="0.2">
      <c r="B320" s="18" t="s">
        <v>68</v>
      </c>
      <c r="C320" s="13">
        <v>650</v>
      </c>
      <c r="D320" s="38" t="s">
        <v>41</v>
      </c>
      <c r="E320" s="10" t="s">
        <v>47</v>
      </c>
      <c r="F320" s="77" t="s">
        <v>208</v>
      </c>
      <c r="G320" s="14">
        <v>200</v>
      </c>
      <c r="H320" s="15">
        <f t="shared" ref="H320:O320" si="177">H321</f>
        <v>0</v>
      </c>
      <c r="I320" s="15"/>
      <c r="J320" s="15">
        <f t="shared" si="177"/>
        <v>0</v>
      </c>
      <c r="K320" s="15"/>
      <c r="L320" s="15">
        <f t="shared" si="177"/>
        <v>0</v>
      </c>
      <c r="M320" s="15"/>
      <c r="N320" s="15">
        <f t="shared" si="177"/>
        <v>0</v>
      </c>
      <c r="O320" s="15">
        <f t="shared" si="177"/>
        <v>0</v>
      </c>
    </row>
    <row r="321" spans="1:15" s="2" customFormat="1" ht="24" hidden="1" x14ac:dyDescent="0.2">
      <c r="B321" s="18" t="s">
        <v>16</v>
      </c>
      <c r="C321" s="13">
        <v>650</v>
      </c>
      <c r="D321" s="38" t="s">
        <v>41</v>
      </c>
      <c r="E321" s="10" t="s">
        <v>47</v>
      </c>
      <c r="F321" s="77" t="s">
        <v>208</v>
      </c>
      <c r="G321" s="69">
        <v>240</v>
      </c>
      <c r="H321" s="15"/>
      <c r="I321" s="15"/>
      <c r="J321" s="15"/>
      <c r="K321" s="15"/>
      <c r="L321" s="15">
        <f>H321+J321</f>
        <v>0</v>
      </c>
      <c r="M321" s="15"/>
      <c r="N321" s="15"/>
      <c r="O321" s="15"/>
    </row>
    <row r="322" spans="1:15" s="2" customFormat="1" ht="24" hidden="1" x14ac:dyDescent="0.2">
      <c r="B322" s="17" t="s">
        <v>159</v>
      </c>
      <c r="C322" s="13">
        <v>650</v>
      </c>
      <c r="D322" s="38" t="s">
        <v>41</v>
      </c>
      <c r="E322" s="10" t="s">
        <v>47</v>
      </c>
      <c r="F322" s="73" t="s">
        <v>209</v>
      </c>
      <c r="G322" s="14"/>
      <c r="H322" s="15">
        <f t="shared" ref="H322:O323" si="178">H323</f>
        <v>0</v>
      </c>
      <c r="I322" s="15"/>
      <c r="J322" s="15">
        <f t="shared" si="178"/>
        <v>0</v>
      </c>
      <c r="K322" s="15"/>
      <c r="L322" s="15">
        <f t="shared" si="178"/>
        <v>0</v>
      </c>
      <c r="M322" s="15"/>
      <c r="N322" s="15">
        <f t="shared" si="178"/>
        <v>0</v>
      </c>
      <c r="O322" s="15">
        <f t="shared" si="178"/>
        <v>0</v>
      </c>
    </row>
    <row r="323" spans="1:15" s="2" customFormat="1" ht="24" hidden="1" x14ac:dyDescent="0.2">
      <c r="B323" s="18" t="s">
        <v>68</v>
      </c>
      <c r="C323" s="13">
        <v>650</v>
      </c>
      <c r="D323" s="38" t="s">
        <v>41</v>
      </c>
      <c r="E323" s="10" t="s">
        <v>47</v>
      </c>
      <c r="F323" s="73" t="s">
        <v>209</v>
      </c>
      <c r="G323" s="14">
        <v>200</v>
      </c>
      <c r="H323" s="15">
        <f t="shared" si="178"/>
        <v>0</v>
      </c>
      <c r="I323" s="15"/>
      <c r="J323" s="15">
        <f t="shared" si="178"/>
        <v>0</v>
      </c>
      <c r="K323" s="15"/>
      <c r="L323" s="15">
        <f t="shared" si="178"/>
        <v>0</v>
      </c>
      <c r="M323" s="15"/>
      <c r="N323" s="15">
        <f t="shared" si="178"/>
        <v>0</v>
      </c>
      <c r="O323" s="15">
        <f t="shared" si="178"/>
        <v>0</v>
      </c>
    </row>
    <row r="324" spans="1:15" s="2" customFormat="1" ht="24" hidden="1" x14ac:dyDescent="0.2">
      <c r="B324" s="18" t="s">
        <v>16</v>
      </c>
      <c r="C324" s="13">
        <v>650</v>
      </c>
      <c r="D324" s="38" t="s">
        <v>41</v>
      </c>
      <c r="E324" s="10" t="s">
        <v>47</v>
      </c>
      <c r="F324" s="73" t="s">
        <v>209</v>
      </c>
      <c r="G324" s="69">
        <v>240</v>
      </c>
      <c r="H324" s="15"/>
      <c r="I324" s="15"/>
      <c r="J324" s="15"/>
      <c r="K324" s="15"/>
      <c r="L324" s="15">
        <f>H324+J324</f>
        <v>0</v>
      </c>
      <c r="M324" s="15"/>
      <c r="N324" s="15"/>
      <c r="O324" s="15"/>
    </row>
    <row r="325" spans="1:15" ht="24" hidden="1" x14ac:dyDescent="0.2">
      <c r="B325" s="17" t="s">
        <v>62</v>
      </c>
      <c r="C325" s="13">
        <v>650</v>
      </c>
      <c r="D325" s="10" t="s">
        <v>41</v>
      </c>
      <c r="E325" s="10" t="s">
        <v>47</v>
      </c>
      <c r="F325" s="75" t="s">
        <v>210</v>
      </c>
      <c r="G325" s="14"/>
      <c r="H325" s="15">
        <f>H326</f>
        <v>0</v>
      </c>
      <c r="I325" s="15"/>
      <c r="J325" s="15">
        <f t="shared" si="173"/>
        <v>0</v>
      </c>
      <c r="K325" s="15"/>
      <c r="L325" s="15">
        <f t="shared" ref="L325:O326" si="179">L326</f>
        <v>0</v>
      </c>
      <c r="M325" s="15"/>
      <c r="N325" s="15">
        <f t="shared" si="179"/>
        <v>0</v>
      </c>
      <c r="O325" s="15">
        <f t="shared" si="179"/>
        <v>0</v>
      </c>
    </row>
    <row r="326" spans="1:15" ht="24" hidden="1" x14ac:dyDescent="0.2">
      <c r="B326" s="18" t="s">
        <v>68</v>
      </c>
      <c r="C326" s="13">
        <v>650</v>
      </c>
      <c r="D326" s="10" t="s">
        <v>41</v>
      </c>
      <c r="E326" s="10" t="s">
        <v>47</v>
      </c>
      <c r="F326" s="75" t="s">
        <v>210</v>
      </c>
      <c r="G326" s="14">
        <v>200</v>
      </c>
      <c r="H326" s="15">
        <f>H327</f>
        <v>0</v>
      </c>
      <c r="I326" s="15"/>
      <c r="J326" s="15">
        <f t="shared" si="173"/>
        <v>0</v>
      </c>
      <c r="K326" s="15"/>
      <c r="L326" s="15">
        <f t="shared" si="179"/>
        <v>0</v>
      </c>
      <c r="M326" s="15"/>
      <c r="N326" s="15">
        <f t="shared" si="179"/>
        <v>0</v>
      </c>
      <c r="O326" s="15">
        <f t="shared" si="179"/>
        <v>0</v>
      </c>
    </row>
    <row r="327" spans="1:15" ht="24" hidden="1" x14ac:dyDescent="0.2">
      <c r="B327" s="18" t="s">
        <v>16</v>
      </c>
      <c r="C327" s="13">
        <v>650</v>
      </c>
      <c r="D327" s="10" t="s">
        <v>41</v>
      </c>
      <c r="E327" s="10" t="s">
        <v>47</v>
      </c>
      <c r="F327" s="75" t="s">
        <v>210</v>
      </c>
      <c r="G327" s="69">
        <v>240</v>
      </c>
      <c r="H327" s="15">
        <v>0</v>
      </c>
      <c r="I327" s="15"/>
      <c r="J327" s="15"/>
      <c r="K327" s="15"/>
      <c r="L327" s="15">
        <f>H327+J327</f>
        <v>0</v>
      </c>
      <c r="M327" s="15"/>
      <c r="N327" s="15">
        <v>0</v>
      </c>
      <c r="O327" s="15">
        <v>0</v>
      </c>
    </row>
    <row r="328" spans="1:15" s="2" customFormat="1" ht="33.75" hidden="1" customHeight="1" x14ac:dyDescent="0.2">
      <c r="B328" s="47" t="s">
        <v>134</v>
      </c>
      <c r="C328" s="13">
        <v>650</v>
      </c>
      <c r="D328" s="38" t="s">
        <v>41</v>
      </c>
      <c r="E328" s="38" t="s">
        <v>47</v>
      </c>
      <c r="F328" s="46" t="s">
        <v>100</v>
      </c>
      <c r="G328" s="39"/>
      <c r="H328" s="40">
        <f>H329</f>
        <v>0</v>
      </c>
      <c r="I328" s="40"/>
      <c r="J328" s="40">
        <f t="shared" ref="J328" si="180">J329</f>
        <v>0</v>
      </c>
      <c r="K328" s="40"/>
      <c r="L328" s="40">
        <f>L329</f>
        <v>0</v>
      </c>
      <c r="M328" s="40"/>
      <c r="N328" s="40">
        <f>N329</f>
        <v>0</v>
      </c>
      <c r="O328" s="40">
        <f>O329</f>
        <v>0</v>
      </c>
    </row>
    <row r="329" spans="1:15" s="2" customFormat="1" ht="24" hidden="1" x14ac:dyDescent="0.2">
      <c r="B329" s="18" t="s">
        <v>135</v>
      </c>
      <c r="C329" s="13">
        <v>650</v>
      </c>
      <c r="D329" s="10" t="s">
        <v>41</v>
      </c>
      <c r="E329" s="10" t="s">
        <v>47</v>
      </c>
      <c r="F329" s="22" t="s">
        <v>101</v>
      </c>
      <c r="G329" s="14"/>
      <c r="H329" s="15">
        <f>H330+H340</f>
        <v>0</v>
      </c>
      <c r="I329" s="15"/>
      <c r="J329" s="15">
        <f t="shared" ref="J329" si="181">J330+J340</f>
        <v>0</v>
      </c>
      <c r="K329" s="15"/>
      <c r="L329" s="15">
        <f>L330+L340</f>
        <v>0</v>
      </c>
      <c r="M329" s="15"/>
      <c r="N329" s="15">
        <f>N330+N340</f>
        <v>0</v>
      </c>
      <c r="O329" s="15">
        <f>O330+O340</f>
        <v>0</v>
      </c>
    </row>
    <row r="330" spans="1:15" s="2" customFormat="1" ht="24" hidden="1" x14ac:dyDescent="0.2">
      <c r="B330" s="18" t="s">
        <v>127</v>
      </c>
      <c r="C330" s="13">
        <v>650</v>
      </c>
      <c r="D330" s="10" t="s">
        <v>41</v>
      </c>
      <c r="E330" s="10" t="s">
        <v>47</v>
      </c>
      <c r="F330" s="78" t="s">
        <v>124</v>
      </c>
      <c r="G330" s="14"/>
      <c r="H330" s="15">
        <f>H331+H334+H337</f>
        <v>0</v>
      </c>
      <c r="I330" s="15"/>
      <c r="J330" s="15">
        <f t="shared" ref="J330:L330" si="182">J331+J334+J337</f>
        <v>0</v>
      </c>
      <c r="K330" s="15"/>
      <c r="L330" s="15">
        <f t="shared" si="182"/>
        <v>0</v>
      </c>
      <c r="M330" s="15"/>
      <c r="N330" s="15">
        <f>N331+N334+N337</f>
        <v>0</v>
      </c>
      <c r="O330" s="15">
        <f>O331+O334+O337</f>
        <v>0</v>
      </c>
    </row>
    <row r="331" spans="1:15" ht="24" hidden="1" x14ac:dyDescent="0.2">
      <c r="A331" s="1"/>
      <c r="B331" s="18" t="s">
        <v>128</v>
      </c>
      <c r="C331" s="13">
        <v>650</v>
      </c>
      <c r="D331" s="10" t="s">
        <v>41</v>
      </c>
      <c r="E331" s="10" t="s">
        <v>47</v>
      </c>
      <c r="F331" s="68" t="s">
        <v>125</v>
      </c>
      <c r="G331" s="14"/>
      <c r="H331" s="15">
        <f>H332</f>
        <v>0</v>
      </c>
      <c r="I331" s="15"/>
      <c r="J331" s="15">
        <f t="shared" ref="J331:J332" si="183">J332</f>
        <v>0</v>
      </c>
      <c r="K331" s="15"/>
      <c r="L331" s="15">
        <f t="shared" ref="L331:O332" si="184">L332</f>
        <v>0</v>
      </c>
      <c r="M331" s="15"/>
      <c r="N331" s="15">
        <f t="shared" si="184"/>
        <v>0</v>
      </c>
      <c r="O331" s="15">
        <f t="shared" si="184"/>
        <v>0</v>
      </c>
    </row>
    <row r="332" spans="1:15" ht="24" hidden="1" x14ac:dyDescent="0.2">
      <c r="A332" s="1"/>
      <c r="B332" s="18" t="s">
        <v>68</v>
      </c>
      <c r="C332" s="13">
        <v>650</v>
      </c>
      <c r="D332" s="10" t="s">
        <v>41</v>
      </c>
      <c r="E332" s="10" t="s">
        <v>47</v>
      </c>
      <c r="F332" s="68" t="s">
        <v>125</v>
      </c>
      <c r="G332" s="14">
        <v>200</v>
      </c>
      <c r="H332" s="15">
        <f>H333</f>
        <v>0</v>
      </c>
      <c r="I332" s="15"/>
      <c r="J332" s="15">
        <f t="shared" si="183"/>
        <v>0</v>
      </c>
      <c r="K332" s="15"/>
      <c r="L332" s="15">
        <f t="shared" si="184"/>
        <v>0</v>
      </c>
      <c r="M332" s="15"/>
      <c r="N332" s="15">
        <f t="shared" si="184"/>
        <v>0</v>
      </c>
      <c r="O332" s="15">
        <f t="shared" si="184"/>
        <v>0</v>
      </c>
    </row>
    <row r="333" spans="1:15" ht="24" hidden="1" x14ac:dyDescent="0.2">
      <c r="A333" s="1"/>
      <c r="B333" s="18" t="s">
        <v>16</v>
      </c>
      <c r="C333" s="13">
        <v>650</v>
      </c>
      <c r="D333" s="10" t="s">
        <v>41</v>
      </c>
      <c r="E333" s="10" t="s">
        <v>47</v>
      </c>
      <c r="F333" s="68" t="s">
        <v>125</v>
      </c>
      <c r="G333" s="69">
        <v>240</v>
      </c>
      <c r="H333" s="15">
        <v>0</v>
      </c>
      <c r="I333" s="15"/>
      <c r="J333" s="15"/>
      <c r="K333" s="15"/>
      <c r="L333" s="15">
        <v>0</v>
      </c>
      <c r="M333" s="15"/>
      <c r="N333" s="15">
        <v>0</v>
      </c>
      <c r="O333" s="15">
        <v>0</v>
      </c>
    </row>
    <row r="334" spans="1:15" ht="24" hidden="1" x14ac:dyDescent="0.2">
      <c r="A334" s="1"/>
      <c r="B334" s="18" t="s">
        <v>139</v>
      </c>
      <c r="C334" s="13">
        <v>650</v>
      </c>
      <c r="D334" s="10" t="s">
        <v>41</v>
      </c>
      <c r="E334" s="10" t="s">
        <v>47</v>
      </c>
      <c r="F334" s="68" t="s">
        <v>126</v>
      </c>
      <c r="G334" s="14"/>
      <c r="H334" s="15">
        <f>H335</f>
        <v>0</v>
      </c>
      <c r="I334" s="15"/>
      <c r="J334" s="15">
        <f t="shared" ref="J334:J335" si="185">J335</f>
        <v>0</v>
      </c>
      <c r="K334" s="15"/>
      <c r="L334" s="15">
        <f t="shared" ref="L334:O335" si="186">L335</f>
        <v>0</v>
      </c>
      <c r="M334" s="15"/>
      <c r="N334" s="15">
        <f t="shared" si="186"/>
        <v>0</v>
      </c>
      <c r="O334" s="15">
        <f t="shared" si="186"/>
        <v>0</v>
      </c>
    </row>
    <row r="335" spans="1:15" ht="24" hidden="1" x14ac:dyDescent="0.2">
      <c r="A335" s="1"/>
      <c r="B335" s="18" t="s">
        <v>68</v>
      </c>
      <c r="C335" s="13">
        <v>650</v>
      </c>
      <c r="D335" s="10" t="s">
        <v>41</v>
      </c>
      <c r="E335" s="10" t="s">
        <v>47</v>
      </c>
      <c r="F335" s="68" t="s">
        <v>126</v>
      </c>
      <c r="G335" s="14">
        <v>200</v>
      </c>
      <c r="H335" s="15">
        <f>H336</f>
        <v>0</v>
      </c>
      <c r="I335" s="15"/>
      <c r="J335" s="15">
        <f t="shared" si="185"/>
        <v>0</v>
      </c>
      <c r="K335" s="15"/>
      <c r="L335" s="15">
        <f t="shared" si="186"/>
        <v>0</v>
      </c>
      <c r="M335" s="15"/>
      <c r="N335" s="15">
        <f t="shared" si="186"/>
        <v>0</v>
      </c>
      <c r="O335" s="15">
        <f t="shared" si="186"/>
        <v>0</v>
      </c>
    </row>
    <row r="336" spans="1:15" ht="24" hidden="1" x14ac:dyDescent="0.2">
      <c r="A336" s="1"/>
      <c r="B336" s="18" t="s">
        <v>16</v>
      </c>
      <c r="C336" s="13">
        <v>650</v>
      </c>
      <c r="D336" s="10" t="s">
        <v>41</v>
      </c>
      <c r="E336" s="10" t="s">
        <v>47</v>
      </c>
      <c r="F336" s="68" t="s">
        <v>126</v>
      </c>
      <c r="G336" s="69">
        <v>240</v>
      </c>
      <c r="H336" s="15">
        <v>0</v>
      </c>
      <c r="I336" s="15"/>
      <c r="J336" s="15"/>
      <c r="K336" s="15"/>
      <c r="L336" s="15">
        <f>H336+J336</f>
        <v>0</v>
      </c>
      <c r="M336" s="15"/>
      <c r="N336" s="15">
        <v>0</v>
      </c>
      <c r="O336" s="15">
        <v>0</v>
      </c>
    </row>
    <row r="337" spans="1:15" ht="24" hidden="1" x14ac:dyDescent="0.2">
      <c r="A337" s="1"/>
      <c r="B337" s="17" t="s">
        <v>62</v>
      </c>
      <c r="C337" s="13">
        <v>650</v>
      </c>
      <c r="D337" s="10" t="s">
        <v>41</v>
      </c>
      <c r="E337" s="10" t="s">
        <v>47</v>
      </c>
      <c r="F337" s="68" t="s">
        <v>133</v>
      </c>
      <c r="G337" s="14"/>
      <c r="H337" s="15">
        <f>H338</f>
        <v>0</v>
      </c>
      <c r="I337" s="15"/>
      <c r="J337" s="15">
        <f t="shared" ref="J337" si="187">J338</f>
        <v>0</v>
      </c>
      <c r="K337" s="15"/>
      <c r="L337" s="15">
        <f>L338</f>
        <v>0</v>
      </c>
      <c r="M337" s="15"/>
      <c r="N337" s="15">
        <f>N338</f>
        <v>0</v>
      </c>
      <c r="O337" s="15">
        <f>O338</f>
        <v>0</v>
      </c>
    </row>
    <row r="338" spans="1:15" ht="24" hidden="1" x14ac:dyDescent="0.2">
      <c r="A338" s="1"/>
      <c r="B338" s="18" t="s">
        <v>68</v>
      </c>
      <c r="C338" s="13">
        <v>650</v>
      </c>
      <c r="D338" s="10" t="s">
        <v>41</v>
      </c>
      <c r="E338" s="10" t="s">
        <v>47</v>
      </c>
      <c r="F338" s="68" t="s">
        <v>133</v>
      </c>
      <c r="G338" s="14">
        <v>200</v>
      </c>
      <c r="H338" s="15">
        <f t="shared" ref="H338:O338" si="188">H339</f>
        <v>0</v>
      </c>
      <c r="I338" s="15"/>
      <c r="J338" s="15">
        <f t="shared" si="188"/>
        <v>0</v>
      </c>
      <c r="K338" s="15"/>
      <c r="L338" s="15">
        <f t="shared" si="188"/>
        <v>0</v>
      </c>
      <c r="M338" s="15"/>
      <c r="N338" s="15">
        <f t="shared" si="188"/>
        <v>0</v>
      </c>
      <c r="O338" s="15">
        <f t="shared" si="188"/>
        <v>0</v>
      </c>
    </row>
    <row r="339" spans="1:15" ht="24" hidden="1" x14ac:dyDescent="0.2">
      <c r="A339" s="48"/>
      <c r="B339" s="18" t="s">
        <v>16</v>
      </c>
      <c r="C339" s="13">
        <v>650</v>
      </c>
      <c r="D339" s="10" t="s">
        <v>41</v>
      </c>
      <c r="E339" s="10" t="s">
        <v>47</v>
      </c>
      <c r="F339" s="68" t="s">
        <v>133</v>
      </c>
      <c r="G339" s="69">
        <v>240</v>
      </c>
      <c r="H339" s="15">
        <v>0</v>
      </c>
      <c r="I339" s="15"/>
      <c r="J339" s="15"/>
      <c r="K339" s="15"/>
      <c r="L339" s="15">
        <f>H339+J339</f>
        <v>0</v>
      </c>
      <c r="M339" s="15"/>
      <c r="N339" s="15">
        <v>0</v>
      </c>
      <c r="O339" s="15">
        <v>0</v>
      </c>
    </row>
    <row r="340" spans="1:15" s="2" customFormat="1" ht="24" hidden="1" x14ac:dyDescent="0.2">
      <c r="B340" s="18" t="s">
        <v>102</v>
      </c>
      <c r="C340" s="13">
        <v>650</v>
      </c>
      <c r="D340" s="10" t="s">
        <v>41</v>
      </c>
      <c r="E340" s="10" t="s">
        <v>47</v>
      </c>
      <c r="F340" s="78" t="s">
        <v>103</v>
      </c>
      <c r="G340" s="14"/>
      <c r="H340" s="15">
        <f>H341</f>
        <v>0</v>
      </c>
      <c r="I340" s="15"/>
      <c r="J340" s="15">
        <f t="shared" ref="J340:J342" si="189">J341</f>
        <v>0</v>
      </c>
      <c r="K340" s="15"/>
      <c r="L340" s="15">
        <f t="shared" ref="L340:O342" si="190">L341</f>
        <v>0</v>
      </c>
      <c r="M340" s="15"/>
      <c r="N340" s="15">
        <f t="shared" si="190"/>
        <v>0</v>
      </c>
      <c r="O340" s="15">
        <f t="shared" si="190"/>
        <v>0</v>
      </c>
    </row>
    <row r="341" spans="1:15" s="2" customFormat="1" ht="24" hidden="1" x14ac:dyDescent="0.2">
      <c r="B341" s="18" t="s">
        <v>105</v>
      </c>
      <c r="C341" s="13">
        <v>650</v>
      </c>
      <c r="D341" s="10" t="s">
        <v>41</v>
      </c>
      <c r="E341" s="10" t="s">
        <v>47</v>
      </c>
      <c r="F341" s="78" t="s">
        <v>104</v>
      </c>
      <c r="G341" s="14"/>
      <c r="H341" s="15">
        <f>H342</f>
        <v>0</v>
      </c>
      <c r="I341" s="15"/>
      <c r="J341" s="15">
        <f t="shared" si="189"/>
        <v>0</v>
      </c>
      <c r="K341" s="15"/>
      <c r="L341" s="15">
        <f t="shared" si="190"/>
        <v>0</v>
      </c>
      <c r="M341" s="15"/>
      <c r="N341" s="15">
        <f t="shared" si="190"/>
        <v>0</v>
      </c>
      <c r="O341" s="15">
        <f t="shared" si="190"/>
        <v>0</v>
      </c>
    </row>
    <row r="342" spans="1:15" s="2" customFormat="1" ht="24" hidden="1" x14ac:dyDescent="0.2">
      <c r="B342" s="18" t="s">
        <v>68</v>
      </c>
      <c r="C342" s="13">
        <v>650</v>
      </c>
      <c r="D342" s="10" t="s">
        <v>41</v>
      </c>
      <c r="E342" s="10" t="s">
        <v>47</v>
      </c>
      <c r="F342" s="78" t="s">
        <v>104</v>
      </c>
      <c r="G342" s="14">
        <v>200</v>
      </c>
      <c r="H342" s="15">
        <f>H343</f>
        <v>0</v>
      </c>
      <c r="I342" s="15"/>
      <c r="J342" s="15">
        <f t="shared" si="189"/>
        <v>0</v>
      </c>
      <c r="K342" s="15"/>
      <c r="L342" s="15">
        <f t="shared" si="190"/>
        <v>0</v>
      </c>
      <c r="M342" s="15"/>
      <c r="N342" s="15">
        <f t="shared" si="190"/>
        <v>0</v>
      </c>
      <c r="O342" s="15">
        <f t="shared" si="190"/>
        <v>0</v>
      </c>
    </row>
    <row r="343" spans="1:15" s="2" customFormat="1" ht="24" hidden="1" x14ac:dyDescent="0.2">
      <c r="B343" s="18" t="s">
        <v>16</v>
      </c>
      <c r="C343" s="13">
        <v>650</v>
      </c>
      <c r="D343" s="10" t="s">
        <v>41</v>
      </c>
      <c r="E343" s="10" t="s">
        <v>47</v>
      </c>
      <c r="F343" s="78" t="s">
        <v>104</v>
      </c>
      <c r="G343" s="69">
        <v>240</v>
      </c>
      <c r="H343" s="15"/>
      <c r="I343" s="15"/>
      <c r="J343" s="15"/>
      <c r="K343" s="15"/>
      <c r="L343" s="15">
        <f>H343+J343</f>
        <v>0</v>
      </c>
      <c r="M343" s="15"/>
      <c r="N343" s="15"/>
      <c r="O343" s="15"/>
    </row>
    <row r="344" spans="1:15" ht="24" x14ac:dyDescent="0.2">
      <c r="A344" s="1"/>
      <c r="B344" s="16" t="s">
        <v>277</v>
      </c>
      <c r="C344" s="13">
        <v>650</v>
      </c>
      <c r="D344" s="10" t="s">
        <v>41</v>
      </c>
      <c r="E344" s="10" t="s">
        <v>47</v>
      </c>
      <c r="F344" s="10" t="s">
        <v>79</v>
      </c>
      <c r="G344" s="14" t="s">
        <v>8</v>
      </c>
      <c r="H344" s="15">
        <f>H345</f>
        <v>600</v>
      </c>
      <c r="I344" s="15"/>
      <c r="J344" s="15">
        <f t="shared" ref="J344:O346" si="191">J345</f>
        <v>0</v>
      </c>
      <c r="K344" s="15"/>
      <c r="L344" s="15">
        <f t="shared" si="191"/>
        <v>600</v>
      </c>
      <c r="M344" s="15"/>
      <c r="N344" s="15">
        <f t="shared" si="191"/>
        <v>0</v>
      </c>
      <c r="O344" s="15">
        <f t="shared" si="191"/>
        <v>0</v>
      </c>
    </row>
    <row r="345" spans="1:15" ht="18" customHeight="1" x14ac:dyDescent="0.2">
      <c r="A345" s="1"/>
      <c r="B345" s="16" t="s">
        <v>268</v>
      </c>
      <c r="C345" s="13">
        <v>650</v>
      </c>
      <c r="D345" s="10" t="s">
        <v>41</v>
      </c>
      <c r="E345" s="10" t="s">
        <v>47</v>
      </c>
      <c r="F345" s="10" t="s">
        <v>224</v>
      </c>
      <c r="G345" s="14"/>
      <c r="H345" s="15">
        <f>H346</f>
        <v>600</v>
      </c>
      <c r="I345" s="15"/>
      <c r="J345" s="15">
        <f t="shared" si="191"/>
        <v>0</v>
      </c>
      <c r="K345" s="15"/>
      <c r="L345" s="15">
        <f t="shared" si="191"/>
        <v>600</v>
      </c>
      <c r="M345" s="15"/>
      <c r="N345" s="15">
        <f t="shared" si="191"/>
        <v>0</v>
      </c>
      <c r="O345" s="15">
        <f t="shared" si="191"/>
        <v>0</v>
      </c>
    </row>
    <row r="346" spans="1:15" s="2" customFormat="1" ht="24" x14ac:dyDescent="0.2">
      <c r="A346" s="1"/>
      <c r="B346" s="36" t="s">
        <v>269</v>
      </c>
      <c r="C346" s="13">
        <v>650</v>
      </c>
      <c r="D346" s="10" t="s">
        <v>41</v>
      </c>
      <c r="E346" s="10" t="s">
        <v>47</v>
      </c>
      <c r="F346" s="38" t="s">
        <v>228</v>
      </c>
      <c r="G346" s="39"/>
      <c r="H346" s="40">
        <f>H347</f>
        <v>600</v>
      </c>
      <c r="I346" s="40"/>
      <c r="J346" s="40">
        <f t="shared" si="191"/>
        <v>0</v>
      </c>
      <c r="K346" s="40"/>
      <c r="L346" s="40">
        <f t="shared" si="191"/>
        <v>600</v>
      </c>
      <c r="M346" s="40"/>
      <c r="N346" s="40">
        <f>N347+N355</f>
        <v>0</v>
      </c>
      <c r="O346" s="40">
        <f>O347+O355</f>
        <v>0</v>
      </c>
    </row>
    <row r="347" spans="1:15" ht="22.5" customHeight="1" x14ac:dyDescent="0.2">
      <c r="B347" s="47" t="s">
        <v>60</v>
      </c>
      <c r="C347" s="13">
        <v>650</v>
      </c>
      <c r="D347" s="10" t="s">
        <v>41</v>
      </c>
      <c r="E347" s="10" t="s">
        <v>47</v>
      </c>
      <c r="F347" s="38" t="s">
        <v>177</v>
      </c>
      <c r="G347" s="39"/>
      <c r="H347" s="40">
        <f>H348</f>
        <v>600</v>
      </c>
      <c r="I347" s="40"/>
      <c r="J347" s="40">
        <f t="shared" ref="J347:O348" si="192">J348</f>
        <v>0</v>
      </c>
      <c r="K347" s="40"/>
      <c r="L347" s="40">
        <f t="shared" si="192"/>
        <v>600</v>
      </c>
      <c r="M347" s="40"/>
      <c r="N347" s="40">
        <f t="shared" si="192"/>
        <v>0</v>
      </c>
      <c r="O347" s="40">
        <f t="shared" si="192"/>
        <v>0</v>
      </c>
    </row>
    <row r="348" spans="1:15" ht="24" x14ac:dyDescent="0.2">
      <c r="B348" s="18" t="s">
        <v>68</v>
      </c>
      <c r="C348" s="13">
        <v>650</v>
      </c>
      <c r="D348" s="10" t="s">
        <v>41</v>
      </c>
      <c r="E348" s="10" t="s">
        <v>47</v>
      </c>
      <c r="F348" s="38" t="s">
        <v>177</v>
      </c>
      <c r="G348" s="39">
        <v>200</v>
      </c>
      <c r="H348" s="40">
        <f>H349</f>
        <v>600</v>
      </c>
      <c r="I348" s="40"/>
      <c r="J348" s="40">
        <f t="shared" si="192"/>
        <v>0</v>
      </c>
      <c r="K348" s="40"/>
      <c r="L348" s="40">
        <f t="shared" si="192"/>
        <v>600</v>
      </c>
      <c r="M348" s="40"/>
      <c r="N348" s="40">
        <f t="shared" si="192"/>
        <v>0</v>
      </c>
      <c r="O348" s="40">
        <f t="shared" si="192"/>
        <v>0</v>
      </c>
    </row>
    <row r="349" spans="1:15" ht="27.75" customHeight="1" x14ac:dyDescent="0.2">
      <c r="B349" s="18" t="s">
        <v>16</v>
      </c>
      <c r="C349" s="13">
        <v>650</v>
      </c>
      <c r="D349" s="10" t="s">
        <v>41</v>
      </c>
      <c r="E349" s="10" t="s">
        <v>47</v>
      </c>
      <c r="F349" s="38" t="s">
        <v>177</v>
      </c>
      <c r="G349" s="39">
        <v>240</v>
      </c>
      <c r="H349" s="40">
        <v>600</v>
      </c>
      <c r="I349" s="40"/>
      <c r="J349" s="40"/>
      <c r="K349" s="40"/>
      <c r="L349" s="40">
        <f>H349+J349</f>
        <v>600</v>
      </c>
      <c r="M349" s="40"/>
      <c r="N349" s="40"/>
      <c r="O349" s="40"/>
    </row>
    <row r="350" spans="1:15" ht="17.25" customHeight="1" x14ac:dyDescent="0.2">
      <c r="A350" s="1"/>
      <c r="B350" s="20" t="s">
        <v>150</v>
      </c>
      <c r="C350" s="13">
        <v>650</v>
      </c>
      <c r="D350" s="10" t="s">
        <v>41</v>
      </c>
      <c r="E350" s="10" t="s">
        <v>41</v>
      </c>
      <c r="F350" s="10"/>
      <c r="G350" s="14"/>
      <c r="H350" s="15">
        <f>H351+H358</f>
        <v>0</v>
      </c>
      <c r="I350" s="15"/>
      <c r="J350" s="15">
        <f>J351+J358</f>
        <v>28757.4</v>
      </c>
      <c r="K350" s="15"/>
      <c r="L350" s="15">
        <f>L351+L358</f>
        <v>28757.4</v>
      </c>
      <c r="M350" s="15"/>
      <c r="N350" s="15">
        <f>N351+N358</f>
        <v>0</v>
      </c>
      <c r="O350" s="15">
        <f>O351+O358</f>
        <v>0</v>
      </c>
    </row>
    <row r="351" spans="1:15" ht="29.25" customHeight="1" x14ac:dyDescent="0.2">
      <c r="A351" s="1"/>
      <c r="B351" s="17" t="s">
        <v>149</v>
      </c>
      <c r="C351" s="13">
        <v>650</v>
      </c>
      <c r="D351" s="13">
        <v>5</v>
      </c>
      <c r="E351" s="13">
        <v>5</v>
      </c>
      <c r="F351" s="10" t="s">
        <v>81</v>
      </c>
      <c r="G351" s="14"/>
      <c r="H351" s="15">
        <f>H352</f>
        <v>0</v>
      </c>
      <c r="I351" s="15"/>
      <c r="J351" s="15">
        <f t="shared" ref="J351:L352" si="193">J352</f>
        <v>28757.4</v>
      </c>
      <c r="K351" s="15"/>
      <c r="L351" s="15">
        <f t="shared" si="193"/>
        <v>28757.4</v>
      </c>
      <c r="M351" s="15"/>
      <c r="N351" s="15">
        <f>N352</f>
        <v>0</v>
      </c>
      <c r="O351" s="15">
        <f>O352</f>
        <v>0</v>
      </c>
    </row>
    <row r="352" spans="1:15" ht="41.25" customHeight="1" x14ac:dyDescent="0.2">
      <c r="A352" s="1"/>
      <c r="B352" s="17" t="s">
        <v>283</v>
      </c>
      <c r="C352" s="13">
        <v>650</v>
      </c>
      <c r="D352" s="13">
        <v>5</v>
      </c>
      <c r="E352" s="13">
        <v>5</v>
      </c>
      <c r="F352" s="90" t="s">
        <v>229</v>
      </c>
      <c r="G352" s="91"/>
      <c r="H352" s="15">
        <f>H353</f>
        <v>0</v>
      </c>
      <c r="I352" s="15"/>
      <c r="J352" s="15">
        <f t="shared" si="193"/>
        <v>28757.4</v>
      </c>
      <c r="K352" s="15"/>
      <c r="L352" s="15">
        <f t="shared" si="193"/>
        <v>28757.4</v>
      </c>
      <c r="M352" s="15"/>
      <c r="N352" s="15">
        <f>N353</f>
        <v>0</v>
      </c>
      <c r="O352" s="15">
        <f>O353</f>
        <v>0</v>
      </c>
    </row>
    <row r="353" spans="1:15" ht="29.25" customHeight="1" x14ac:dyDescent="0.2">
      <c r="A353" s="1"/>
      <c r="B353" s="17" t="s">
        <v>62</v>
      </c>
      <c r="C353" s="13">
        <v>650</v>
      </c>
      <c r="D353" s="13">
        <v>5</v>
      </c>
      <c r="E353" s="13">
        <v>5</v>
      </c>
      <c r="F353" s="90" t="s">
        <v>180</v>
      </c>
      <c r="G353" s="91"/>
      <c r="H353" s="15">
        <f>H354+H356</f>
        <v>0</v>
      </c>
      <c r="I353" s="15"/>
      <c r="J353" s="15">
        <f t="shared" ref="J353:L353" si="194">J354+J356</f>
        <v>28757.4</v>
      </c>
      <c r="K353" s="15"/>
      <c r="L353" s="15">
        <f t="shared" si="194"/>
        <v>28757.4</v>
      </c>
      <c r="M353" s="15"/>
      <c r="N353" s="15">
        <f>N354+N356</f>
        <v>0</v>
      </c>
      <c r="O353" s="15">
        <f>O354+O356</f>
        <v>0</v>
      </c>
    </row>
    <row r="354" spans="1:15" ht="28.5" customHeight="1" x14ac:dyDescent="0.2">
      <c r="A354" s="1"/>
      <c r="B354" s="18" t="s">
        <v>72</v>
      </c>
      <c r="C354" s="13">
        <v>650</v>
      </c>
      <c r="D354" s="13">
        <v>5</v>
      </c>
      <c r="E354" s="13">
        <v>5</v>
      </c>
      <c r="F354" s="90" t="s">
        <v>180</v>
      </c>
      <c r="G354" s="91">
        <v>830</v>
      </c>
      <c r="H354" s="15">
        <f>H355</f>
        <v>0</v>
      </c>
      <c r="I354" s="15"/>
      <c r="J354" s="15">
        <f t="shared" ref="J354:J356" si="195">J355</f>
        <v>28757.4</v>
      </c>
      <c r="K354" s="15"/>
      <c r="L354" s="15">
        <f>L355</f>
        <v>28757.4</v>
      </c>
      <c r="M354" s="15"/>
      <c r="N354" s="15">
        <f>N355</f>
        <v>0</v>
      </c>
      <c r="O354" s="15">
        <f>O355</f>
        <v>0</v>
      </c>
    </row>
    <row r="355" spans="1:15" ht="27.75" customHeight="1" x14ac:dyDescent="0.2">
      <c r="A355" s="1"/>
      <c r="B355" s="18" t="s">
        <v>330</v>
      </c>
      <c r="C355" s="13">
        <v>650</v>
      </c>
      <c r="D355" s="13">
        <v>5</v>
      </c>
      <c r="E355" s="13">
        <v>5</v>
      </c>
      <c r="F355" s="90" t="s">
        <v>180</v>
      </c>
      <c r="G355" s="91">
        <v>831</v>
      </c>
      <c r="H355" s="15"/>
      <c r="I355" s="15"/>
      <c r="J355" s="15">
        <v>28757.4</v>
      </c>
      <c r="K355" s="15"/>
      <c r="L355" s="15">
        <f>H355+J355</f>
        <v>28757.4</v>
      </c>
      <c r="M355" s="15"/>
      <c r="N355" s="15"/>
      <c r="O355" s="15"/>
    </row>
    <row r="356" spans="1:15" ht="1.5" hidden="1" customHeight="1" x14ac:dyDescent="0.2">
      <c r="A356" s="1"/>
      <c r="B356" s="17" t="s">
        <v>18</v>
      </c>
      <c r="C356" s="13">
        <v>650</v>
      </c>
      <c r="D356" s="13">
        <v>5</v>
      </c>
      <c r="E356" s="13">
        <v>5</v>
      </c>
      <c r="F356" s="90" t="s">
        <v>151</v>
      </c>
      <c r="G356" s="91">
        <v>800</v>
      </c>
      <c r="H356" s="15">
        <f>H357</f>
        <v>0</v>
      </c>
      <c r="I356" s="15"/>
      <c r="J356" s="15">
        <f t="shared" si="195"/>
        <v>0</v>
      </c>
      <c r="K356" s="15"/>
      <c r="L356" s="15">
        <f>L357</f>
        <v>0</v>
      </c>
      <c r="M356" s="15"/>
      <c r="N356" s="15">
        <f>N357</f>
        <v>0</v>
      </c>
      <c r="O356" s="15">
        <f>O357</f>
        <v>0</v>
      </c>
    </row>
    <row r="357" spans="1:15" ht="33" hidden="1" customHeight="1" x14ac:dyDescent="0.2">
      <c r="A357" s="1"/>
      <c r="B357" s="18" t="s">
        <v>69</v>
      </c>
      <c r="C357" s="13">
        <v>650</v>
      </c>
      <c r="D357" s="13">
        <v>5</v>
      </c>
      <c r="E357" s="13">
        <v>5</v>
      </c>
      <c r="F357" s="90" t="s">
        <v>151</v>
      </c>
      <c r="G357" s="91">
        <v>810</v>
      </c>
      <c r="H357" s="15">
        <v>0</v>
      </c>
      <c r="I357" s="15"/>
      <c r="J357" s="15"/>
      <c r="K357" s="15"/>
      <c r="L357" s="15">
        <f>H357+J357</f>
        <v>0</v>
      </c>
      <c r="M357" s="15"/>
      <c r="N357" s="15">
        <v>0</v>
      </c>
      <c r="O357" s="15">
        <v>0</v>
      </c>
    </row>
    <row r="358" spans="1:15" s="2" customFormat="1" ht="31.5" hidden="1" customHeight="1" x14ac:dyDescent="0.2">
      <c r="B358" s="18" t="s">
        <v>121</v>
      </c>
      <c r="C358" s="13">
        <v>650</v>
      </c>
      <c r="D358" s="10" t="s">
        <v>122</v>
      </c>
      <c r="E358" s="10" t="s">
        <v>26</v>
      </c>
      <c r="F358" s="22"/>
      <c r="G358" s="14"/>
      <c r="H358" s="15">
        <f>H359</f>
        <v>0</v>
      </c>
      <c r="I358" s="15"/>
      <c r="J358" s="15">
        <f t="shared" ref="J358:J360" si="196">J359</f>
        <v>0</v>
      </c>
      <c r="K358" s="15"/>
      <c r="L358" s="15">
        <f t="shared" ref="L358:O360" si="197">L359</f>
        <v>0</v>
      </c>
      <c r="M358" s="15"/>
      <c r="N358" s="15">
        <f t="shared" si="197"/>
        <v>0</v>
      </c>
      <c r="O358" s="15">
        <f t="shared" si="197"/>
        <v>0</v>
      </c>
    </row>
    <row r="359" spans="1:15" s="2" customFormat="1" ht="26.25" hidden="1" customHeight="1" x14ac:dyDescent="0.2">
      <c r="B359" s="18" t="s">
        <v>123</v>
      </c>
      <c r="C359" s="13">
        <v>650</v>
      </c>
      <c r="D359" s="10" t="s">
        <v>122</v>
      </c>
      <c r="E359" s="10" t="s">
        <v>41</v>
      </c>
      <c r="F359" s="22"/>
      <c r="G359" s="14"/>
      <c r="H359" s="15">
        <f>H360</f>
        <v>0</v>
      </c>
      <c r="I359" s="15"/>
      <c r="J359" s="15">
        <f t="shared" si="196"/>
        <v>0</v>
      </c>
      <c r="K359" s="15"/>
      <c r="L359" s="15">
        <f t="shared" si="197"/>
        <v>0</v>
      </c>
      <c r="M359" s="15"/>
      <c r="N359" s="15">
        <f t="shared" si="197"/>
        <v>0</v>
      </c>
      <c r="O359" s="15">
        <f t="shared" si="197"/>
        <v>0</v>
      </c>
    </row>
    <row r="360" spans="1:15" s="2" customFormat="1" ht="30.75" hidden="1" customHeight="1" x14ac:dyDescent="0.2">
      <c r="B360" s="18" t="s">
        <v>77</v>
      </c>
      <c r="C360" s="13">
        <v>650</v>
      </c>
      <c r="D360" s="10" t="s">
        <v>122</v>
      </c>
      <c r="E360" s="10" t="s">
        <v>41</v>
      </c>
      <c r="F360" s="78" t="s">
        <v>94</v>
      </c>
      <c r="G360" s="14"/>
      <c r="H360" s="15">
        <f>H361</f>
        <v>0</v>
      </c>
      <c r="I360" s="15"/>
      <c r="J360" s="15">
        <f t="shared" si="196"/>
        <v>0</v>
      </c>
      <c r="K360" s="15"/>
      <c r="L360" s="15">
        <f t="shared" si="197"/>
        <v>0</v>
      </c>
      <c r="M360" s="15"/>
      <c r="N360" s="15">
        <f t="shared" si="197"/>
        <v>0</v>
      </c>
      <c r="O360" s="15">
        <f t="shared" si="197"/>
        <v>0</v>
      </c>
    </row>
    <row r="361" spans="1:15" s="2" customFormat="1" ht="33" hidden="1" customHeight="1" x14ac:dyDescent="0.2">
      <c r="B361" s="18" t="s">
        <v>43</v>
      </c>
      <c r="C361" s="13">
        <v>650</v>
      </c>
      <c r="D361" s="10" t="s">
        <v>122</v>
      </c>
      <c r="E361" s="10" t="s">
        <v>41</v>
      </c>
      <c r="F361" s="78" t="s">
        <v>96</v>
      </c>
      <c r="G361" s="14"/>
      <c r="H361" s="15">
        <f>H362+H368+H365</f>
        <v>0</v>
      </c>
      <c r="I361" s="15"/>
      <c r="J361" s="15">
        <f t="shared" ref="J361" si="198">J362+J368+J365</f>
        <v>0</v>
      </c>
      <c r="K361" s="15"/>
      <c r="L361" s="15">
        <f>L362+L368+L365</f>
        <v>0</v>
      </c>
      <c r="M361" s="15"/>
      <c r="N361" s="15">
        <f>N362+N368+N365</f>
        <v>0</v>
      </c>
      <c r="O361" s="15">
        <f>O362+O368+O365</f>
        <v>0</v>
      </c>
    </row>
    <row r="362" spans="1:15" s="2" customFormat="1" ht="27" hidden="1" customHeight="1" x14ac:dyDescent="0.2">
      <c r="B362" s="45" t="s">
        <v>140</v>
      </c>
      <c r="C362" s="13">
        <v>650</v>
      </c>
      <c r="D362" s="10" t="s">
        <v>122</v>
      </c>
      <c r="E362" s="10" t="s">
        <v>41</v>
      </c>
      <c r="F362" s="78" t="s">
        <v>120</v>
      </c>
      <c r="G362" s="14"/>
      <c r="H362" s="15">
        <f>H363</f>
        <v>0</v>
      </c>
      <c r="I362" s="15"/>
      <c r="J362" s="15">
        <f t="shared" ref="J362:J363" si="199">J363</f>
        <v>0</v>
      </c>
      <c r="K362" s="15"/>
      <c r="L362" s="15">
        <f t="shared" ref="L362:O363" si="200">L363</f>
        <v>0</v>
      </c>
      <c r="M362" s="15"/>
      <c r="N362" s="15">
        <f t="shared" si="200"/>
        <v>0</v>
      </c>
      <c r="O362" s="15">
        <f t="shared" si="200"/>
        <v>0</v>
      </c>
    </row>
    <row r="363" spans="1:15" s="2" customFormat="1" ht="32.25" hidden="1" customHeight="1" x14ac:dyDescent="0.2">
      <c r="B363" s="18" t="s">
        <v>68</v>
      </c>
      <c r="C363" s="13">
        <v>650</v>
      </c>
      <c r="D363" s="10" t="s">
        <v>122</v>
      </c>
      <c r="E363" s="10" t="s">
        <v>41</v>
      </c>
      <c r="F363" s="78" t="s">
        <v>120</v>
      </c>
      <c r="G363" s="14">
        <v>200</v>
      </c>
      <c r="H363" s="15">
        <f>H364</f>
        <v>0</v>
      </c>
      <c r="I363" s="15"/>
      <c r="J363" s="15">
        <f t="shared" si="199"/>
        <v>0</v>
      </c>
      <c r="K363" s="15"/>
      <c r="L363" s="15">
        <f t="shared" si="200"/>
        <v>0</v>
      </c>
      <c r="M363" s="15"/>
      <c r="N363" s="15">
        <f t="shared" si="200"/>
        <v>0</v>
      </c>
      <c r="O363" s="15">
        <f t="shared" si="200"/>
        <v>0</v>
      </c>
    </row>
    <row r="364" spans="1:15" s="2" customFormat="1" ht="29.25" hidden="1" customHeight="1" x14ac:dyDescent="0.2">
      <c r="B364" s="18" t="s">
        <v>16</v>
      </c>
      <c r="C364" s="13">
        <v>650</v>
      </c>
      <c r="D364" s="10" t="s">
        <v>122</v>
      </c>
      <c r="E364" s="10" t="s">
        <v>41</v>
      </c>
      <c r="F364" s="78" t="s">
        <v>120</v>
      </c>
      <c r="G364" s="69">
        <v>240</v>
      </c>
      <c r="H364" s="15">
        <v>0</v>
      </c>
      <c r="I364" s="15"/>
      <c r="J364" s="15"/>
      <c r="K364" s="15"/>
      <c r="L364" s="15">
        <f>H364+J364</f>
        <v>0</v>
      </c>
      <c r="M364" s="15"/>
      <c r="N364" s="15">
        <v>0</v>
      </c>
      <c r="O364" s="15">
        <v>0</v>
      </c>
    </row>
    <row r="365" spans="1:15" s="2" customFormat="1" ht="23.25" hidden="1" customHeight="1" x14ac:dyDescent="0.2">
      <c r="B365" s="30" t="s">
        <v>61</v>
      </c>
      <c r="C365" s="13">
        <v>650</v>
      </c>
      <c r="D365" s="38" t="s">
        <v>122</v>
      </c>
      <c r="E365" s="38" t="s">
        <v>41</v>
      </c>
      <c r="F365" s="79" t="s">
        <v>114</v>
      </c>
      <c r="G365" s="33"/>
      <c r="H365" s="40">
        <f>H366</f>
        <v>0</v>
      </c>
      <c r="I365" s="40"/>
      <c r="J365" s="40">
        <f t="shared" ref="J365:J366" si="201">J366</f>
        <v>0</v>
      </c>
      <c r="K365" s="40"/>
      <c r="L365" s="40">
        <f t="shared" ref="L365:O366" si="202">L366</f>
        <v>0</v>
      </c>
      <c r="M365" s="40"/>
      <c r="N365" s="40">
        <f t="shared" si="202"/>
        <v>0</v>
      </c>
      <c r="O365" s="40">
        <f t="shared" si="202"/>
        <v>0</v>
      </c>
    </row>
    <row r="366" spans="1:15" s="2" customFormat="1" ht="21.75" hidden="1" customHeight="1" x14ac:dyDescent="0.2">
      <c r="B366" s="30" t="s">
        <v>54</v>
      </c>
      <c r="C366" s="13">
        <v>650</v>
      </c>
      <c r="D366" s="38" t="s">
        <v>122</v>
      </c>
      <c r="E366" s="38" t="s">
        <v>41</v>
      </c>
      <c r="F366" s="79" t="s">
        <v>114</v>
      </c>
      <c r="G366" s="33">
        <v>500</v>
      </c>
      <c r="H366" s="40">
        <f>H367</f>
        <v>0</v>
      </c>
      <c r="I366" s="40"/>
      <c r="J366" s="40">
        <f t="shared" si="201"/>
        <v>0</v>
      </c>
      <c r="K366" s="40"/>
      <c r="L366" s="40">
        <f t="shared" si="202"/>
        <v>0</v>
      </c>
      <c r="M366" s="40"/>
      <c r="N366" s="40">
        <f t="shared" si="202"/>
        <v>0</v>
      </c>
      <c r="O366" s="40">
        <f t="shared" si="202"/>
        <v>0</v>
      </c>
    </row>
    <row r="367" spans="1:15" s="2" customFormat="1" ht="24.75" hidden="1" customHeight="1" x14ac:dyDescent="0.2">
      <c r="B367" s="30" t="s">
        <v>55</v>
      </c>
      <c r="C367" s="13">
        <v>650</v>
      </c>
      <c r="D367" s="38" t="s">
        <v>122</v>
      </c>
      <c r="E367" s="38" t="s">
        <v>41</v>
      </c>
      <c r="F367" s="79" t="s">
        <v>114</v>
      </c>
      <c r="G367" s="70">
        <v>540</v>
      </c>
      <c r="H367" s="40">
        <v>0</v>
      </c>
      <c r="I367" s="40"/>
      <c r="J367" s="40"/>
      <c r="K367" s="40"/>
      <c r="L367" s="40">
        <v>0</v>
      </c>
      <c r="M367" s="40"/>
      <c r="N367" s="40">
        <v>0</v>
      </c>
      <c r="O367" s="40">
        <v>0</v>
      </c>
    </row>
    <row r="368" spans="1:15" s="2" customFormat="1" ht="24" hidden="1" customHeight="1" x14ac:dyDescent="0.2">
      <c r="B368" s="30" t="s">
        <v>62</v>
      </c>
      <c r="C368" s="13">
        <v>650</v>
      </c>
      <c r="D368" s="38" t="s">
        <v>122</v>
      </c>
      <c r="E368" s="38" t="s">
        <v>41</v>
      </c>
      <c r="F368" s="76" t="s">
        <v>97</v>
      </c>
      <c r="G368" s="33"/>
      <c r="H368" s="40">
        <f>H369</f>
        <v>0</v>
      </c>
      <c r="I368" s="40"/>
      <c r="J368" s="40">
        <f t="shared" ref="J368:J369" si="203">J369</f>
        <v>0</v>
      </c>
      <c r="K368" s="40"/>
      <c r="L368" s="40">
        <f t="shared" ref="L368:O369" si="204">L369</f>
        <v>0</v>
      </c>
      <c r="M368" s="40"/>
      <c r="N368" s="40">
        <f t="shared" si="204"/>
        <v>0</v>
      </c>
      <c r="O368" s="40">
        <f t="shared" si="204"/>
        <v>0</v>
      </c>
    </row>
    <row r="369" spans="2:15" s="2" customFormat="1" ht="18.75" hidden="1" customHeight="1" x14ac:dyDescent="0.2">
      <c r="B369" s="18" t="s">
        <v>68</v>
      </c>
      <c r="C369" s="13">
        <v>650</v>
      </c>
      <c r="D369" s="10" t="s">
        <v>122</v>
      </c>
      <c r="E369" s="10" t="s">
        <v>41</v>
      </c>
      <c r="F369" s="68" t="s">
        <v>97</v>
      </c>
      <c r="G369" s="14">
        <v>200</v>
      </c>
      <c r="H369" s="40">
        <f>H370</f>
        <v>0</v>
      </c>
      <c r="I369" s="40"/>
      <c r="J369" s="40">
        <f t="shared" si="203"/>
        <v>0</v>
      </c>
      <c r="K369" s="40"/>
      <c r="L369" s="40">
        <f t="shared" si="204"/>
        <v>0</v>
      </c>
      <c r="M369" s="40"/>
      <c r="N369" s="40">
        <f t="shared" si="204"/>
        <v>0</v>
      </c>
      <c r="O369" s="40">
        <f t="shared" si="204"/>
        <v>0</v>
      </c>
    </row>
    <row r="370" spans="2:15" s="2" customFormat="1" ht="21" hidden="1" customHeight="1" x14ac:dyDescent="0.2">
      <c r="B370" s="18" t="s">
        <v>16</v>
      </c>
      <c r="C370" s="13">
        <v>650</v>
      </c>
      <c r="D370" s="10" t="s">
        <v>122</v>
      </c>
      <c r="E370" s="10" t="s">
        <v>41</v>
      </c>
      <c r="F370" s="68" t="s">
        <v>97</v>
      </c>
      <c r="G370" s="69">
        <v>240</v>
      </c>
      <c r="H370" s="15">
        <v>0</v>
      </c>
      <c r="I370" s="15"/>
      <c r="J370" s="15"/>
      <c r="K370" s="15"/>
      <c r="L370" s="15">
        <v>0</v>
      </c>
      <c r="M370" s="15"/>
      <c r="N370" s="15">
        <v>0</v>
      </c>
      <c r="O370" s="15">
        <v>0</v>
      </c>
    </row>
    <row r="371" spans="2:15" x14ac:dyDescent="0.2">
      <c r="B371" s="18" t="s">
        <v>112</v>
      </c>
      <c r="C371" s="13">
        <v>650</v>
      </c>
      <c r="D371" s="10" t="s">
        <v>35</v>
      </c>
      <c r="E371" s="10" t="s">
        <v>26</v>
      </c>
      <c r="F371" s="10"/>
      <c r="G371" s="14"/>
      <c r="H371" s="15">
        <f>H372</f>
        <v>25756.899999999998</v>
      </c>
      <c r="I371" s="15"/>
      <c r="J371" s="15">
        <f t="shared" ref="J371" si="205">J372</f>
        <v>-3040</v>
      </c>
      <c r="K371" s="15"/>
      <c r="L371" s="15">
        <f>L372</f>
        <v>22716.899999999998</v>
      </c>
      <c r="M371" s="15"/>
      <c r="N371" s="15" t="e">
        <f>N372</f>
        <v>#REF!</v>
      </c>
      <c r="O371" s="15" t="e">
        <f>O372</f>
        <v>#REF!</v>
      </c>
    </row>
    <row r="372" spans="2:15" x14ac:dyDescent="0.2">
      <c r="B372" s="18" t="s">
        <v>48</v>
      </c>
      <c r="C372" s="13">
        <v>650</v>
      </c>
      <c r="D372" s="10" t="s">
        <v>35</v>
      </c>
      <c r="E372" s="10" t="s">
        <v>33</v>
      </c>
      <c r="F372" s="10"/>
      <c r="G372" s="14"/>
      <c r="H372" s="15">
        <f>H373+H395</f>
        <v>25756.899999999998</v>
      </c>
      <c r="I372" s="15"/>
      <c r="J372" s="15">
        <f>J373+J395</f>
        <v>-3040</v>
      </c>
      <c r="K372" s="15"/>
      <c r="L372" s="15">
        <f>L373+L395</f>
        <v>22716.899999999998</v>
      </c>
      <c r="M372" s="15"/>
      <c r="N372" s="15" t="e">
        <f>N373+N395</f>
        <v>#REF!</v>
      </c>
      <c r="O372" s="15" t="e">
        <f>O373+O395</f>
        <v>#REF!</v>
      </c>
    </row>
    <row r="373" spans="2:15" ht="24" x14ac:dyDescent="0.2">
      <c r="B373" s="20" t="s">
        <v>265</v>
      </c>
      <c r="C373" s="13">
        <v>650</v>
      </c>
      <c r="D373" s="10" t="s">
        <v>35</v>
      </c>
      <c r="E373" s="10" t="s">
        <v>33</v>
      </c>
      <c r="F373" s="38" t="s">
        <v>106</v>
      </c>
      <c r="G373" s="14"/>
      <c r="H373" s="15">
        <f>H374+H382</f>
        <v>25456.899999999998</v>
      </c>
      <c r="I373" s="15"/>
      <c r="J373" s="15">
        <f t="shared" ref="J373:O373" si="206">J375+J382</f>
        <v>-2840</v>
      </c>
      <c r="K373" s="15"/>
      <c r="L373" s="15">
        <f t="shared" si="206"/>
        <v>22616.899999999998</v>
      </c>
      <c r="M373" s="15"/>
      <c r="N373" s="15" t="e">
        <f t="shared" si="206"/>
        <v>#REF!</v>
      </c>
      <c r="O373" s="15" t="e">
        <f t="shared" si="206"/>
        <v>#REF!</v>
      </c>
    </row>
    <row r="374" spans="2:15" ht="36" hidden="1" x14ac:dyDescent="0.2">
      <c r="B374" s="47" t="s">
        <v>312</v>
      </c>
      <c r="C374" s="13">
        <v>650</v>
      </c>
      <c r="D374" s="10" t="s">
        <v>35</v>
      </c>
      <c r="E374" s="10" t="s">
        <v>33</v>
      </c>
      <c r="F374" s="38" t="s">
        <v>107</v>
      </c>
      <c r="G374" s="39"/>
      <c r="H374" s="40">
        <f>H375</f>
        <v>200</v>
      </c>
      <c r="I374" s="40"/>
      <c r="J374" s="40"/>
      <c r="K374" s="40"/>
      <c r="L374" s="40"/>
      <c r="M374" s="40"/>
      <c r="N374" s="40"/>
      <c r="O374" s="40"/>
    </row>
    <row r="375" spans="2:15" ht="24" x14ac:dyDescent="0.2">
      <c r="B375" s="47" t="s">
        <v>266</v>
      </c>
      <c r="C375" s="13">
        <v>650</v>
      </c>
      <c r="D375" s="38" t="s">
        <v>35</v>
      </c>
      <c r="E375" s="38" t="s">
        <v>33</v>
      </c>
      <c r="F375" s="38" t="s">
        <v>108</v>
      </c>
      <c r="G375" s="39"/>
      <c r="H375" s="40">
        <f>H376+H379</f>
        <v>200</v>
      </c>
      <c r="I375" s="40"/>
      <c r="J375" s="40">
        <f t="shared" ref="J375:O375" si="207">J376+J379</f>
        <v>0</v>
      </c>
      <c r="K375" s="40"/>
      <c r="L375" s="40">
        <f t="shared" si="207"/>
        <v>200</v>
      </c>
      <c r="M375" s="40"/>
      <c r="N375" s="40">
        <f t="shared" si="207"/>
        <v>0</v>
      </c>
      <c r="O375" s="40">
        <f t="shared" si="207"/>
        <v>0</v>
      </c>
    </row>
    <row r="376" spans="2:15" ht="24" x14ac:dyDescent="0.2">
      <c r="B376" s="47" t="s">
        <v>267</v>
      </c>
      <c r="C376" s="13">
        <v>650</v>
      </c>
      <c r="D376" s="38" t="s">
        <v>35</v>
      </c>
      <c r="E376" s="38" t="s">
        <v>33</v>
      </c>
      <c r="F376" s="32" t="s">
        <v>212</v>
      </c>
      <c r="G376" s="39"/>
      <c r="H376" s="40">
        <f>H377</f>
        <v>190</v>
      </c>
      <c r="I376" s="40"/>
      <c r="J376" s="40">
        <f t="shared" ref="J376:J377" si="208">J377</f>
        <v>0</v>
      </c>
      <c r="K376" s="40"/>
      <c r="L376" s="40">
        <f t="shared" ref="L376:O377" si="209">L377</f>
        <v>190</v>
      </c>
      <c r="M376" s="40"/>
      <c r="N376" s="40">
        <f t="shared" si="209"/>
        <v>0</v>
      </c>
      <c r="O376" s="40">
        <f t="shared" si="209"/>
        <v>0</v>
      </c>
    </row>
    <row r="377" spans="2:15" ht="24" x14ac:dyDescent="0.2">
      <c r="B377" s="18" t="s">
        <v>68</v>
      </c>
      <c r="C377" s="13">
        <v>650</v>
      </c>
      <c r="D377" s="10" t="s">
        <v>35</v>
      </c>
      <c r="E377" s="10" t="s">
        <v>33</v>
      </c>
      <c r="F377" s="32" t="s">
        <v>212</v>
      </c>
      <c r="G377" s="14">
        <v>200</v>
      </c>
      <c r="H377" s="15">
        <f>H378</f>
        <v>190</v>
      </c>
      <c r="I377" s="15"/>
      <c r="J377" s="15">
        <f t="shared" si="208"/>
        <v>0</v>
      </c>
      <c r="K377" s="15"/>
      <c r="L377" s="15">
        <f t="shared" si="209"/>
        <v>190</v>
      </c>
      <c r="M377" s="15"/>
      <c r="N377" s="15">
        <f t="shared" si="209"/>
        <v>0</v>
      </c>
      <c r="O377" s="15">
        <f t="shared" si="209"/>
        <v>0</v>
      </c>
    </row>
    <row r="378" spans="2:15" ht="24" x14ac:dyDescent="0.2">
      <c r="B378" s="30" t="s">
        <v>16</v>
      </c>
      <c r="C378" s="13">
        <v>650</v>
      </c>
      <c r="D378" s="32" t="s">
        <v>35</v>
      </c>
      <c r="E378" s="32" t="s">
        <v>33</v>
      </c>
      <c r="F378" s="32" t="s">
        <v>212</v>
      </c>
      <c r="G378" s="33">
        <v>240</v>
      </c>
      <c r="H378" s="34">
        <v>190</v>
      </c>
      <c r="I378" s="34"/>
      <c r="J378" s="34"/>
      <c r="K378" s="34"/>
      <c r="L378" s="34">
        <f>H378+J378</f>
        <v>190</v>
      </c>
      <c r="M378" s="34"/>
      <c r="N378" s="34">
        <v>0</v>
      </c>
      <c r="O378" s="34">
        <v>0</v>
      </c>
    </row>
    <row r="379" spans="2:15" ht="36" x14ac:dyDescent="0.2">
      <c r="B379" s="30" t="s">
        <v>141</v>
      </c>
      <c r="C379" s="13">
        <v>650</v>
      </c>
      <c r="D379" s="32" t="s">
        <v>35</v>
      </c>
      <c r="E379" s="32" t="s">
        <v>33</v>
      </c>
      <c r="F379" s="32" t="s">
        <v>213</v>
      </c>
      <c r="G379" s="33"/>
      <c r="H379" s="34">
        <f>H380</f>
        <v>10</v>
      </c>
      <c r="I379" s="34"/>
      <c r="J379" s="34">
        <f t="shared" ref="J379:J380" si="210">J380</f>
        <v>0</v>
      </c>
      <c r="K379" s="34"/>
      <c r="L379" s="34">
        <f t="shared" ref="L379:O380" si="211">L380</f>
        <v>10</v>
      </c>
      <c r="M379" s="34"/>
      <c r="N379" s="34">
        <f t="shared" si="211"/>
        <v>0</v>
      </c>
      <c r="O379" s="34">
        <f t="shared" si="211"/>
        <v>0</v>
      </c>
    </row>
    <row r="380" spans="2:15" ht="24" x14ac:dyDescent="0.2">
      <c r="B380" s="18" t="s">
        <v>68</v>
      </c>
      <c r="C380" s="13">
        <v>650</v>
      </c>
      <c r="D380" s="32" t="s">
        <v>35</v>
      </c>
      <c r="E380" s="32" t="s">
        <v>33</v>
      </c>
      <c r="F380" s="32" t="s">
        <v>213</v>
      </c>
      <c r="G380" s="14">
        <v>200</v>
      </c>
      <c r="H380" s="34">
        <f>H381</f>
        <v>10</v>
      </c>
      <c r="I380" s="34"/>
      <c r="J380" s="34">
        <f t="shared" si="210"/>
        <v>0</v>
      </c>
      <c r="K380" s="34"/>
      <c r="L380" s="34">
        <f t="shared" si="211"/>
        <v>10</v>
      </c>
      <c r="M380" s="34"/>
      <c r="N380" s="34">
        <f t="shared" si="211"/>
        <v>0</v>
      </c>
      <c r="O380" s="34">
        <f t="shared" si="211"/>
        <v>0</v>
      </c>
    </row>
    <row r="381" spans="2:15" ht="24" x14ac:dyDescent="0.2">
      <c r="B381" s="30" t="s">
        <v>16</v>
      </c>
      <c r="C381" s="13">
        <v>650</v>
      </c>
      <c r="D381" s="32" t="s">
        <v>35</v>
      </c>
      <c r="E381" s="32" t="s">
        <v>33</v>
      </c>
      <c r="F381" s="32" t="s">
        <v>213</v>
      </c>
      <c r="G381" s="33">
        <v>240</v>
      </c>
      <c r="H381" s="34">
        <v>10</v>
      </c>
      <c r="I381" s="34"/>
      <c r="J381" s="34"/>
      <c r="K381" s="34"/>
      <c r="L381" s="34">
        <f>H381+J381</f>
        <v>10</v>
      </c>
      <c r="M381" s="34"/>
      <c r="N381" s="34">
        <v>0</v>
      </c>
      <c r="O381" s="34">
        <v>0</v>
      </c>
    </row>
    <row r="382" spans="2:15" x14ac:dyDescent="0.2">
      <c r="B382" s="17" t="s">
        <v>268</v>
      </c>
      <c r="C382" s="13">
        <v>650</v>
      </c>
      <c r="D382" s="10" t="s">
        <v>35</v>
      </c>
      <c r="E382" s="10" t="s">
        <v>33</v>
      </c>
      <c r="F382" s="38" t="s">
        <v>258</v>
      </c>
      <c r="G382" s="14"/>
      <c r="H382" s="15">
        <f>H383</f>
        <v>25256.899999999998</v>
      </c>
      <c r="I382" s="15"/>
      <c r="J382" s="15">
        <f t="shared" ref="J382:L382" si="212">J383</f>
        <v>-2840</v>
      </c>
      <c r="K382" s="15"/>
      <c r="L382" s="15">
        <f t="shared" si="212"/>
        <v>22416.899999999998</v>
      </c>
      <c r="M382" s="15"/>
      <c r="N382" s="15" t="e">
        <f>N383+#REF!</f>
        <v>#REF!</v>
      </c>
      <c r="O382" s="15" t="e">
        <f>O383+#REF!</f>
        <v>#REF!</v>
      </c>
    </row>
    <row r="383" spans="2:15" ht="24" x14ac:dyDescent="0.2">
      <c r="B383" s="17" t="s">
        <v>269</v>
      </c>
      <c r="C383" s="13">
        <v>650</v>
      </c>
      <c r="D383" s="10" t="s">
        <v>35</v>
      </c>
      <c r="E383" s="10" t="s">
        <v>33</v>
      </c>
      <c r="F383" s="38" t="s">
        <v>259</v>
      </c>
      <c r="G383" s="14"/>
      <c r="H383" s="15">
        <f>H384</f>
        <v>25256.899999999998</v>
      </c>
      <c r="I383" s="15"/>
      <c r="J383" s="15">
        <f t="shared" ref="J383:O383" si="213">J384</f>
        <v>-2840</v>
      </c>
      <c r="K383" s="15"/>
      <c r="L383" s="15">
        <f t="shared" si="213"/>
        <v>22416.899999999998</v>
      </c>
      <c r="M383" s="15"/>
      <c r="N383" s="15">
        <f t="shared" si="213"/>
        <v>22321.5</v>
      </c>
      <c r="O383" s="15">
        <f t="shared" si="213"/>
        <v>22896.2</v>
      </c>
    </row>
    <row r="384" spans="2:15" ht="24" x14ac:dyDescent="0.2">
      <c r="B384" s="17" t="s">
        <v>67</v>
      </c>
      <c r="C384" s="13">
        <v>650</v>
      </c>
      <c r="D384" s="10" t="s">
        <v>35</v>
      </c>
      <c r="E384" s="10" t="s">
        <v>33</v>
      </c>
      <c r="F384" s="10" t="s">
        <v>211</v>
      </c>
      <c r="G384" s="14"/>
      <c r="H384" s="15">
        <f>H385+H387+H389</f>
        <v>25256.899999999998</v>
      </c>
      <c r="I384" s="15"/>
      <c r="J384" s="15">
        <f t="shared" ref="J384:O384" si="214">J385+J387+J389</f>
        <v>-2840</v>
      </c>
      <c r="K384" s="15"/>
      <c r="L384" s="15">
        <f t="shared" si="214"/>
        <v>22416.899999999998</v>
      </c>
      <c r="M384" s="15"/>
      <c r="N384" s="15">
        <f t="shared" si="214"/>
        <v>22321.5</v>
      </c>
      <c r="O384" s="15">
        <f t="shared" si="214"/>
        <v>22896.2</v>
      </c>
    </row>
    <row r="385" spans="2:15" ht="48" x14ac:dyDescent="0.2">
      <c r="B385" s="18" t="s">
        <v>10</v>
      </c>
      <c r="C385" s="13">
        <v>650</v>
      </c>
      <c r="D385" s="10" t="s">
        <v>35</v>
      </c>
      <c r="E385" s="10" t="s">
        <v>33</v>
      </c>
      <c r="F385" s="10" t="s">
        <v>211</v>
      </c>
      <c r="G385" s="14">
        <v>100</v>
      </c>
      <c r="H385" s="15">
        <f>H386</f>
        <v>22756.3</v>
      </c>
      <c r="I385" s="15"/>
      <c r="J385" s="15">
        <f t="shared" ref="J385" si="215">J386</f>
        <v>-2840</v>
      </c>
      <c r="K385" s="15"/>
      <c r="L385" s="15">
        <f>L386</f>
        <v>19916.3</v>
      </c>
      <c r="M385" s="15"/>
      <c r="N385" s="15">
        <f>N386</f>
        <v>22321.5</v>
      </c>
      <c r="O385" s="15">
        <f>O386</f>
        <v>22326.2</v>
      </c>
    </row>
    <row r="386" spans="2:15" x14ac:dyDescent="0.2">
      <c r="B386" s="18" t="s">
        <v>71</v>
      </c>
      <c r="C386" s="13">
        <v>650</v>
      </c>
      <c r="D386" s="10" t="s">
        <v>35</v>
      </c>
      <c r="E386" s="10" t="s">
        <v>33</v>
      </c>
      <c r="F386" s="10" t="s">
        <v>211</v>
      </c>
      <c r="G386" s="14">
        <v>110</v>
      </c>
      <c r="H386" s="15">
        <v>22756.3</v>
      </c>
      <c r="I386" s="15"/>
      <c r="J386" s="15">
        <v>-2840</v>
      </c>
      <c r="K386" s="15"/>
      <c r="L386" s="15">
        <f>H386+J386</f>
        <v>19916.3</v>
      </c>
      <c r="M386" s="15"/>
      <c r="N386" s="15">
        <v>22321.5</v>
      </c>
      <c r="O386" s="15">
        <v>22326.2</v>
      </c>
    </row>
    <row r="387" spans="2:15" ht="24" x14ac:dyDescent="0.2">
      <c r="B387" s="18" t="s">
        <v>68</v>
      </c>
      <c r="C387" s="13">
        <v>650</v>
      </c>
      <c r="D387" s="10" t="s">
        <v>35</v>
      </c>
      <c r="E387" s="10" t="s">
        <v>33</v>
      </c>
      <c r="F387" s="10" t="s">
        <v>211</v>
      </c>
      <c r="G387" s="14">
        <v>200</v>
      </c>
      <c r="H387" s="15">
        <f>H388</f>
        <v>2198.8000000000002</v>
      </c>
      <c r="I387" s="15"/>
      <c r="J387" s="15">
        <f t="shared" ref="J387" si="216">J388</f>
        <v>0</v>
      </c>
      <c r="K387" s="15"/>
      <c r="L387" s="15">
        <f>L388</f>
        <v>2198.8000000000002</v>
      </c>
      <c r="M387" s="15"/>
      <c r="N387" s="15">
        <f>N388</f>
        <v>0</v>
      </c>
      <c r="O387" s="15">
        <f>O388</f>
        <v>570</v>
      </c>
    </row>
    <row r="388" spans="2:15" ht="24" x14ac:dyDescent="0.2">
      <c r="B388" s="18" t="s">
        <v>16</v>
      </c>
      <c r="C388" s="13">
        <v>650</v>
      </c>
      <c r="D388" s="10" t="s">
        <v>35</v>
      </c>
      <c r="E388" s="10" t="s">
        <v>33</v>
      </c>
      <c r="F388" s="10" t="s">
        <v>211</v>
      </c>
      <c r="G388" s="14">
        <v>240</v>
      </c>
      <c r="H388" s="15">
        <v>2198.8000000000002</v>
      </c>
      <c r="I388" s="15"/>
      <c r="J388" s="15"/>
      <c r="K388" s="15"/>
      <c r="L388" s="15">
        <f>H388+J388</f>
        <v>2198.8000000000002</v>
      </c>
      <c r="M388" s="15"/>
      <c r="N388" s="15">
        <v>0</v>
      </c>
      <c r="O388" s="15">
        <v>570</v>
      </c>
    </row>
    <row r="389" spans="2:15" x14ac:dyDescent="0.2">
      <c r="B389" s="18" t="s">
        <v>18</v>
      </c>
      <c r="C389" s="13">
        <v>650</v>
      </c>
      <c r="D389" s="10" t="s">
        <v>35</v>
      </c>
      <c r="E389" s="10" t="s">
        <v>33</v>
      </c>
      <c r="F389" s="10" t="s">
        <v>211</v>
      </c>
      <c r="G389" s="14">
        <v>800</v>
      </c>
      <c r="H389" s="15">
        <f>H390+H391</f>
        <v>301.8</v>
      </c>
      <c r="I389" s="15"/>
      <c r="J389" s="15">
        <f t="shared" ref="J389" si="217">J390+J391</f>
        <v>0</v>
      </c>
      <c r="K389" s="15"/>
      <c r="L389" s="15">
        <f>L390+L391</f>
        <v>301.8</v>
      </c>
      <c r="M389" s="15"/>
      <c r="N389" s="15">
        <f>N390+N391</f>
        <v>0</v>
      </c>
      <c r="O389" s="15">
        <f>O390+O391</f>
        <v>0</v>
      </c>
    </row>
    <row r="390" spans="2:15" s="2" customFormat="1" hidden="1" x14ac:dyDescent="0.2">
      <c r="B390" s="41" t="s">
        <v>72</v>
      </c>
      <c r="C390" s="13">
        <v>650</v>
      </c>
      <c r="D390" s="43" t="s">
        <v>35</v>
      </c>
      <c r="E390" s="43" t="s">
        <v>33</v>
      </c>
      <c r="F390" s="73" t="s">
        <v>211</v>
      </c>
      <c r="G390" s="71">
        <v>830</v>
      </c>
      <c r="H390" s="44">
        <v>0</v>
      </c>
      <c r="I390" s="44"/>
      <c r="J390" s="44"/>
      <c r="K390" s="44"/>
      <c r="L390" s="44">
        <f>H390+J390</f>
        <v>0</v>
      </c>
      <c r="M390" s="44"/>
      <c r="N390" s="44">
        <v>0</v>
      </c>
      <c r="O390" s="44">
        <v>0</v>
      </c>
    </row>
    <row r="391" spans="2:15" x14ac:dyDescent="0.2">
      <c r="B391" s="18" t="s">
        <v>19</v>
      </c>
      <c r="C391" s="13">
        <v>650</v>
      </c>
      <c r="D391" s="10" t="s">
        <v>35</v>
      </c>
      <c r="E391" s="10" t="s">
        <v>33</v>
      </c>
      <c r="F391" s="10" t="s">
        <v>211</v>
      </c>
      <c r="G391" s="14">
        <v>850</v>
      </c>
      <c r="H391" s="15">
        <v>301.8</v>
      </c>
      <c r="I391" s="15"/>
      <c r="J391" s="15"/>
      <c r="K391" s="15"/>
      <c r="L391" s="15">
        <f>H391+J391</f>
        <v>301.8</v>
      </c>
      <c r="M391" s="15"/>
      <c r="N391" s="15">
        <v>0</v>
      </c>
      <c r="O391" s="15">
        <v>0</v>
      </c>
    </row>
    <row r="392" spans="2:15" ht="22.5" hidden="1" customHeight="1" x14ac:dyDescent="0.2">
      <c r="B392" s="47" t="s">
        <v>115</v>
      </c>
      <c r="C392" s="13">
        <v>650</v>
      </c>
      <c r="D392" s="10" t="s">
        <v>35</v>
      </c>
      <c r="E392" s="10" t="s">
        <v>33</v>
      </c>
      <c r="F392" s="76" t="s">
        <v>117</v>
      </c>
      <c r="G392" s="39"/>
      <c r="H392" s="40">
        <f>H393</f>
        <v>0</v>
      </c>
      <c r="I392" s="40"/>
      <c r="J392" s="40">
        <f t="shared" ref="J392:J393" si="218">J393</f>
        <v>0</v>
      </c>
      <c r="K392" s="40"/>
      <c r="L392" s="40">
        <f t="shared" ref="L392:O393" si="219">L393</f>
        <v>0</v>
      </c>
      <c r="M392" s="40"/>
      <c r="N392" s="40">
        <f t="shared" si="219"/>
        <v>0</v>
      </c>
      <c r="O392" s="40">
        <f t="shared" si="219"/>
        <v>0</v>
      </c>
    </row>
    <row r="393" spans="2:15" ht="24" hidden="1" x14ac:dyDescent="0.2">
      <c r="B393" s="18" t="s">
        <v>68</v>
      </c>
      <c r="C393" s="13">
        <v>650</v>
      </c>
      <c r="D393" s="38" t="s">
        <v>35</v>
      </c>
      <c r="E393" s="38" t="s">
        <v>33</v>
      </c>
      <c r="F393" s="76" t="s">
        <v>117</v>
      </c>
      <c r="G393" s="39">
        <v>200</v>
      </c>
      <c r="H393" s="40">
        <f>H394</f>
        <v>0</v>
      </c>
      <c r="I393" s="40"/>
      <c r="J393" s="40">
        <f t="shared" si="218"/>
        <v>0</v>
      </c>
      <c r="K393" s="40"/>
      <c r="L393" s="40">
        <f t="shared" si="219"/>
        <v>0</v>
      </c>
      <c r="M393" s="40"/>
      <c r="N393" s="40">
        <f t="shared" si="219"/>
        <v>0</v>
      </c>
      <c r="O393" s="40">
        <f t="shared" si="219"/>
        <v>0</v>
      </c>
    </row>
    <row r="394" spans="2:15" ht="24" hidden="1" x14ac:dyDescent="0.2">
      <c r="B394" s="18" t="s">
        <v>16</v>
      </c>
      <c r="C394" s="13">
        <v>650</v>
      </c>
      <c r="D394" s="38" t="s">
        <v>35</v>
      </c>
      <c r="E394" s="38" t="s">
        <v>33</v>
      </c>
      <c r="F394" s="76" t="s">
        <v>117</v>
      </c>
      <c r="G394" s="72">
        <v>240</v>
      </c>
      <c r="H394" s="40"/>
      <c r="I394" s="40"/>
      <c r="J394" s="40"/>
      <c r="K394" s="40"/>
      <c r="L394" s="40"/>
      <c r="M394" s="40"/>
      <c r="N394" s="40"/>
      <c r="O394" s="40"/>
    </row>
    <row r="395" spans="2:15" ht="36" x14ac:dyDescent="0.2">
      <c r="B395" s="59" t="s">
        <v>285</v>
      </c>
      <c r="C395" s="13">
        <v>650</v>
      </c>
      <c r="D395" s="10" t="s">
        <v>35</v>
      </c>
      <c r="E395" s="10" t="s">
        <v>33</v>
      </c>
      <c r="F395" s="10" t="s">
        <v>89</v>
      </c>
      <c r="G395" s="14"/>
      <c r="H395" s="15">
        <f>H396+H401</f>
        <v>300</v>
      </c>
      <c r="I395" s="15"/>
      <c r="J395" s="15">
        <f t="shared" ref="J395" si="220">J396+J401</f>
        <v>-200</v>
      </c>
      <c r="K395" s="15"/>
      <c r="L395" s="15">
        <f>L396+L401</f>
        <v>100</v>
      </c>
      <c r="M395" s="15"/>
      <c r="N395" s="15">
        <f>N396+N401</f>
        <v>0</v>
      </c>
      <c r="O395" s="15">
        <f>O396+O401</f>
        <v>0</v>
      </c>
    </row>
    <row r="396" spans="2:15" x14ac:dyDescent="0.2">
      <c r="B396" s="17" t="s">
        <v>268</v>
      </c>
      <c r="C396" s="13">
        <v>650</v>
      </c>
      <c r="D396" s="13">
        <v>8</v>
      </c>
      <c r="E396" s="13">
        <v>1</v>
      </c>
      <c r="F396" s="10" t="s">
        <v>231</v>
      </c>
      <c r="G396" s="14"/>
      <c r="H396" s="15">
        <f t="shared" ref="H396:O399" si="221">H397</f>
        <v>150</v>
      </c>
      <c r="I396" s="15"/>
      <c r="J396" s="15">
        <f t="shared" si="221"/>
        <v>-100</v>
      </c>
      <c r="K396" s="15"/>
      <c r="L396" s="15">
        <f t="shared" si="221"/>
        <v>50</v>
      </c>
      <c r="M396" s="15"/>
      <c r="N396" s="15">
        <f t="shared" si="221"/>
        <v>0</v>
      </c>
      <c r="O396" s="15">
        <f t="shared" si="221"/>
        <v>0</v>
      </c>
    </row>
    <row r="397" spans="2:15" ht="36" x14ac:dyDescent="0.2">
      <c r="B397" s="17" t="s">
        <v>289</v>
      </c>
      <c r="C397" s="13">
        <v>650</v>
      </c>
      <c r="D397" s="13">
        <v>8</v>
      </c>
      <c r="E397" s="13">
        <v>1</v>
      </c>
      <c r="F397" s="10" t="s">
        <v>261</v>
      </c>
      <c r="G397" s="14"/>
      <c r="H397" s="15">
        <f t="shared" si="221"/>
        <v>150</v>
      </c>
      <c r="I397" s="15"/>
      <c r="J397" s="15">
        <f t="shared" si="221"/>
        <v>-100</v>
      </c>
      <c r="K397" s="15"/>
      <c r="L397" s="15">
        <f t="shared" si="221"/>
        <v>50</v>
      </c>
      <c r="M397" s="15"/>
      <c r="N397" s="15">
        <f t="shared" si="221"/>
        <v>0</v>
      </c>
      <c r="O397" s="15">
        <f t="shared" si="221"/>
        <v>0</v>
      </c>
    </row>
    <row r="398" spans="2:15" x14ac:dyDescent="0.2">
      <c r="B398" s="17" t="s">
        <v>274</v>
      </c>
      <c r="C398" s="13">
        <v>650</v>
      </c>
      <c r="D398" s="13">
        <v>8</v>
      </c>
      <c r="E398" s="13">
        <v>1</v>
      </c>
      <c r="F398" s="10" t="s">
        <v>215</v>
      </c>
      <c r="G398" s="14"/>
      <c r="H398" s="15">
        <f>H399</f>
        <v>150</v>
      </c>
      <c r="I398" s="15"/>
      <c r="J398" s="15">
        <f t="shared" si="221"/>
        <v>-100</v>
      </c>
      <c r="K398" s="15"/>
      <c r="L398" s="15">
        <f t="shared" ref="L398:O399" si="222">L399</f>
        <v>50</v>
      </c>
      <c r="M398" s="15"/>
      <c r="N398" s="15">
        <f t="shared" si="222"/>
        <v>0</v>
      </c>
      <c r="O398" s="15">
        <f t="shared" si="222"/>
        <v>0</v>
      </c>
    </row>
    <row r="399" spans="2:15" ht="24" x14ac:dyDescent="0.2">
      <c r="B399" s="18" t="s">
        <v>68</v>
      </c>
      <c r="C399" s="13">
        <v>650</v>
      </c>
      <c r="D399" s="13">
        <v>8</v>
      </c>
      <c r="E399" s="13">
        <v>1</v>
      </c>
      <c r="F399" s="10" t="s">
        <v>215</v>
      </c>
      <c r="G399" s="14">
        <v>200</v>
      </c>
      <c r="H399" s="15">
        <f>H400</f>
        <v>150</v>
      </c>
      <c r="I399" s="15"/>
      <c r="J399" s="15">
        <f t="shared" si="221"/>
        <v>-100</v>
      </c>
      <c r="K399" s="15"/>
      <c r="L399" s="15">
        <f t="shared" si="222"/>
        <v>50</v>
      </c>
      <c r="M399" s="15"/>
      <c r="N399" s="15">
        <f t="shared" si="222"/>
        <v>0</v>
      </c>
      <c r="O399" s="15">
        <f t="shared" si="222"/>
        <v>0</v>
      </c>
    </row>
    <row r="400" spans="2:15" ht="24" x14ac:dyDescent="0.2">
      <c r="B400" s="18" t="s">
        <v>16</v>
      </c>
      <c r="C400" s="13">
        <v>650</v>
      </c>
      <c r="D400" s="13">
        <v>8</v>
      </c>
      <c r="E400" s="13">
        <v>1</v>
      </c>
      <c r="F400" s="10" t="s">
        <v>215</v>
      </c>
      <c r="G400" s="14">
        <v>240</v>
      </c>
      <c r="H400" s="15">
        <v>150</v>
      </c>
      <c r="I400" s="15"/>
      <c r="J400" s="15">
        <v>-100</v>
      </c>
      <c r="K400" s="15"/>
      <c r="L400" s="15">
        <f>H400+J400</f>
        <v>50</v>
      </c>
      <c r="M400" s="15"/>
      <c r="N400" s="15">
        <v>0</v>
      </c>
      <c r="O400" s="15">
        <v>0</v>
      </c>
    </row>
    <row r="401" spans="2:15" x14ac:dyDescent="0.2">
      <c r="B401" s="17" t="s">
        <v>268</v>
      </c>
      <c r="C401" s="13">
        <v>650</v>
      </c>
      <c r="D401" s="13">
        <v>8</v>
      </c>
      <c r="E401" s="13">
        <v>1</v>
      </c>
      <c r="F401" s="10" t="s">
        <v>231</v>
      </c>
      <c r="G401" s="14"/>
      <c r="H401" s="15">
        <f t="shared" ref="H401:O404" si="223">H402</f>
        <v>150</v>
      </c>
      <c r="I401" s="15"/>
      <c r="J401" s="15">
        <f t="shared" si="223"/>
        <v>-100</v>
      </c>
      <c r="K401" s="15"/>
      <c r="L401" s="15">
        <f t="shared" si="223"/>
        <v>50</v>
      </c>
      <c r="M401" s="15"/>
      <c r="N401" s="15">
        <f t="shared" si="223"/>
        <v>0</v>
      </c>
      <c r="O401" s="15">
        <f t="shared" si="223"/>
        <v>0</v>
      </c>
    </row>
    <row r="402" spans="2:15" ht="36" x14ac:dyDescent="0.2">
      <c r="B402" s="17" t="s">
        <v>290</v>
      </c>
      <c r="C402" s="13">
        <v>650</v>
      </c>
      <c r="D402" s="13">
        <v>8</v>
      </c>
      <c r="E402" s="13">
        <v>1</v>
      </c>
      <c r="F402" s="10" t="s">
        <v>260</v>
      </c>
      <c r="G402" s="14"/>
      <c r="H402" s="15">
        <f t="shared" si="223"/>
        <v>150</v>
      </c>
      <c r="I402" s="15"/>
      <c r="J402" s="15">
        <f t="shared" si="223"/>
        <v>-100</v>
      </c>
      <c r="K402" s="15"/>
      <c r="L402" s="15">
        <f t="shared" si="223"/>
        <v>50</v>
      </c>
      <c r="M402" s="15"/>
      <c r="N402" s="15">
        <f t="shared" si="223"/>
        <v>0</v>
      </c>
      <c r="O402" s="15">
        <f t="shared" si="223"/>
        <v>0</v>
      </c>
    </row>
    <row r="403" spans="2:15" x14ac:dyDescent="0.2">
      <c r="B403" s="17" t="s">
        <v>274</v>
      </c>
      <c r="C403" s="13">
        <v>650</v>
      </c>
      <c r="D403" s="13">
        <v>8</v>
      </c>
      <c r="E403" s="13">
        <v>1</v>
      </c>
      <c r="F403" s="10" t="s">
        <v>214</v>
      </c>
      <c r="G403" s="14"/>
      <c r="H403" s="15">
        <f>H404</f>
        <v>150</v>
      </c>
      <c r="I403" s="15"/>
      <c r="J403" s="15">
        <f t="shared" si="223"/>
        <v>-100</v>
      </c>
      <c r="K403" s="15"/>
      <c r="L403" s="15">
        <f t="shared" ref="L403:O404" si="224">L404</f>
        <v>50</v>
      </c>
      <c r="M403" s="15"/>
      <c r="N403" s="15">
        <f t="shared" si="224"/>
        <v>0</v>
      </c>
      <c r="O403" s="15">
        <f t="shared" si="224"/>
        <v>0</v>
      </c>
    </row>
    <row r="404" spans="2:15" ht="24" x14ac:dyDescent="0.2">
      <c r="B404" s="18" t="s">
        <v>68</v>
      </c>
      <c r="C404" s="13">
        <v>650</v>
      </c>
      <c r="D404" s="13">
        <v>8</v>
      </c>
      <c r="E404" s="13">
        <v>1</v>
      </c>
      <c r="F404" s="10" t="s">
        <v>214</v>
      </c>
      <c r="G404" s="14">
        <v>200</v>
      </c>
      <c r="H404" s="15">
        <f>H405</f>
        <v>150</v>
      </c>
      <c r="I404" s="15"/>
      <c r="J404" s="15">
        <f t="shared" si="223"/>
        <v>-100</v>
      </c>
      <c r="K404" s="15"/>
      <c r="L404" s="15">
        <f t="shared" si="224"/>
        <v>50</v>
      </c>
      <c r="M404" s="15"/>
      <c r="N404" s="15">
        <f t="shared" si="224"/>
        <v>0</v>
      </c>
      <c r="O404" s="15">
        <f t="shared" si="224"/>
        <v>0</v>
      </c>
    </row>
    <row r="405" spans="2:15" ht="24" x14ac:dyDescent="0.2">
      <c r="B405" s="18" t="s">
        <v>16</v>
      </c>
      <c r="C405" s="13">
        <v>650</v>
      </c>
      <c r="D405" s="13">
        <v>8</v>
      </c>
      <c r="E405" s="13">
        <v>1</v>
      </c>
      <c r="F405" s="10" t="s">
        <v>214</v>
      </c>
      <c r="G405" s="14">
        <v>240</v>
      </c>
      <c r="H405" s="15">
        <v>150</v>
      </c>
      <c r="I405" s="15"/>
      <c r="J405" s="15">
        <v>-100</v>
      </c>
      <c r="K405" s="15"/>
      <c r="L405" s="15">
        <f>H405+J405</f>
        <v>50</v>
      </c>
      <c r="M405" s="15"/>
      <c r="N405" s="15">
        <v>0</v>
      </c>
      <c r="O405" s="15">
        <v>0</v>
      </c>
    </row>
    <row r="406" spans="2:15" x14ac:dyDescent="0.2">
      <c r="B406" s="20" t="s">
        <v>49</v>
      </c>
      <c r="C406" s="13">
        <v>650</v>
      </c>
      <c r="D406" s="10">
        <v>10</v>
      </c>
      <c r="E406" s="10" t="s">
        <v>26</v>
      </c>
      <c r="F406" s="10"/>
      <c r="G406" s="14"/>
      <c r="H406" s="15">
        <f t="shared" ref="H406:O409" si="225">H407</f>
        <v>504</v>
      </c>
      <c r="I406" s="15"/>
      <c r="J406" s="15">
        <f t="shared" si="225"/>
        <v>0</v>
      </c>
      <c r="K406" s="15"/>
      <c r="L406" s="15">
        <f t="shared" si="225"/>
        <v>504</v>
      </c>
      <c r="M406" s="15"/>
      <c r="N406" s="15">
        <f t="shared" si="225"/>
        <v>504</v>
      </c>
      <c r="O406" s="15">
        <f t="shared" si="225"/>
        <v>504</v>
      </c>
    </row>
    <row r="407" spans="2:15" x14ac:dyDescent="0.2">
      <c r="B407" s="20" t="s">
        <v>50</v>
      </c>
      <c r="C407" s="13">
        <v>650</v>
      </c>
      <c r="D407" s="10" t="s">
        <v>39</v>
      </c>
      <c r="E407" s="10" t="s">
        <v>33</v>
      </c>
      <c r="F407" s="10"/>
      <c r="G407" s="14"/>
      <c r="H407" s="15">
        <f t="shared" si="225"/>
        <v>504</v>
      </c>
      <c r="I407" s="15"/>
      <c r="J407" s="15">
        <f t="shared" si="225"/>
        <v>0</v>
      </c>
      <c r="K407" s="15"/>
      <c r="L407" s="15">
        <f t="shared" si="225"/>
        <v>504</v>
      </c>
      <c r="M407" s="15"/>
      <c r="N407" s="15">
        <f t="shared" si="225"/>
        <v>504</v>
      </c>
      <c r="O407" s="15">
        <f t="shared" si="225"/>
        <v>504</v>
      </c>
    </row>
    <row r="408" spans="2:15" ht="24" x14ac:dyDescent="0.2">
      <c r="B408" s="16" t="s">
        <v>277</v>
      </c>
      <c r="C408" s="13">
        <v>650</v>
      </c>
      <c r="D408" s="10" t="s">
        <v>39</v>
      </c>
      <c r="E408" s="10" t="s">
        <v>33</v>
      </c>
      <c r="F408" s="10" t="s">
        <v>79</v>
      </c>
      <c r="G408" s="14"/>
      <c r="H408" s="15">
        <f>H409</f>
        <v>504</v>
      </c>
      <c r="I408" s="15"/>
      <c r="J408" s="15">
        <f t="shared" si="225"/>
        <v>0</v>
      </c>
      <c r="K408" s="15"/>
      <c r="L408" s="15">
        <f t="shared" ref="L408:O409" si="226">L409</f>
        <v>504</v>
      </c>
      <c r="M408" s="15"/>
      <c r="N408" s="15">
        <f t="shared" si="226"/>
        <v>504</v>
      </c>
      <c r="O408" s="15">
        <f t="shared" si="226"/>
        <v>504</v>
      </c>
    </row>
    <row r="409" spans="2:15" x14ac:dyDescent="0.2">
      <c r="B409" s="16" t="s">
        <v>268</v>
      </c>
      <c r="C409" s="13">
        <v>650</v>
      </c>
      <c r="D409" s="10" t="s">
        <v>39</v>
      </c>
      <c r="E409" s="10" t="s">
        <v>33</v>
      </c>
      <c r="F409" s="10" t="s">
        <v>224</v>
      </c>
      <c r="G409" s="14"/>
      <c r="H409" s="15">
        <f>H410</f>
        <v>504</v>
      </c>
      <c r="I409" s="15"/>
      <c r="J409" s="15">
        <f t="shared" si="225"/>
        <v>0</v>
      </c>
      <c r="K409" s="15"/>
      <c r="L409" s="15">
        <f t="shared" si="226"/>
        <v>504</v>
      </c>
      <c r="M409" s="15"/>
      <c r="N409" s="15">
        <f t="shared" si="226"/>
        <v>504</v>
      </c>
      <c r="O409" s="15">
        <f t="shared" si="226"/>
        <v>504</v>
      </c>
    </row>
    <row r="410" spans="2:15" x14ac:dyDescent="0.2">
      <c r="B410" s="17" t="s">
        <v>281</v>
      </c>
      <c r="C410" s="13">
        <v>650</v>
      </c>
      <c r="D410" s="10" t="s">
        <v>39</v>
      </c>
      <c r="E410" s="10" t="s">
        <v>33</v>
      </c>
      <c r="F410" s="10" t="s">
        <v>262</v>
      </c>
      <c r="G410" s="14"/>
      <c r="H410" s="15">
        <f t="shared" ref="H410:O412" si="227">H411</f>
        <v>504</v>
      </c>
      <c r="I410" s="15"/>
      <c r="J410" s="15">
        <f t="shared" si="227"/>
        <v>0</v>
      </c>
      <c r="K410" s="15"/>
      <c r="L410" s="15">
        <f t="shared" si="227"/>
        <v>504</v>
      </c>
      <c r="M410" s="15"/>
      <c r="N410" s="15">
        <f t="shared" si="227"/>
        <v>504</v>
      </c>
      <c r="O410" s="15">
        <f t="shared" si="227"/>
        <v>504</v>
      </c>
    </row>
    <row r="411" spans="2:15" ht="24" x14ac:dyDescent="0.2">
      <c r="B411" s="26" t="s">
        <v>282</v>
      </c>
      <c r="C411" s="13">
        <v>650</v>
      </c>
      <c r="D411" s="10" t="s">
        <v>39</v>
      </c>
      <c r="E411" s="10" t="s">
        <v>33</v>
      </c>
      <c r="F411" s="10" t="s">
        <v>216</v>
      </c>
      <c r="G411" s="14"/>
      <c r="H411" s="15">
        <f t="shared" si="227"/>
        <v>504</v>
      </c>
      <c r="I411" s="15"/>
      <c r="J411" s="15">
        <f t="shared" si="227"/>
        <v>0</v>
      </c>
      <c r="K411" s="15"/>
      <c r="L411" s="15">
        <f t="shared" si="227"/>
        <v>504</v>
      </c>
      <c r="M411" s="15"/>
      <c r="N411" s="15">
        <f t="shared" si="227"/>
        <v>504</v>
      </c>
      <c r="O411" s="15">
        <f t="shared" si="227"/>
        <v>504</v>
      </c>
    </row>
    <row r="412" spans="2:15" x14ac:dyDescent="0.2">
      <c r="B412" s="12" t="s">
        <v>51</v>
      </c>
      <c r="C412" s="13">
        <v>650</v>
      </c>
      <c r="D412" s="10" t="s">
        <v>39</v>
      </c>
      <c r="E412" s="10" t="s">
        <v>33</v>
      </c>
      <c r="F412" s="10" t="s">
        <v>216</v>
      </c>
      <c r="G412" s="14">
        <v>300</v>
      </c>
      <c r="H412" s="15">
        <f t="shared" si="227"/>
        <v>504</v>
      </c>
      <c r="I412" s="15"/>
      <c r="J412" s="15">
        <f t="shared" si="227"/>
        <v>0</v>
      </c>
      <c r="K412" s="15"/>
      <c r="L412" s="15">
        <f t="shared" si="227"/>
        <v>504</v>
      </c>
      <c r="M412" s="15"/>
      <c r="N412" s="15">
        <f t="shared" si="227"/>
        <v>504</v>
      </c>
      <c r="O412" s="15">
        <f t="shared" si="227"/>
        <v>504</v>
      </c>
    </row>
    <row r="413" spans="2:15" x14ac:dyDescent="0.2">
      <c r="B413" s="18" t="s">
        <v>129</v>
      </c>
      <c r="C413" s="13">
        <v>650</v>
      </c>
      <c r="D413" s="13">
        <v>10</v>
      </c>
      <c r="E413" s="13">
        <v>1</v>
      </c>
      <c r="F413" s="10" t="s">
        <v>216</v>
      </c>
      <c r="G413" s="14">
        <v>310</v>
      </c>
      <c r="H413" s="15">
        <v>504</v>
      </c>
      <c r="I413" s="15"/>
      <c r="J413" s="15"/>
      <c r="K413" s="15"/>
      <c r="L413" s="15">
        <f>H413+J413</f>
        <v>504</v>
      </c>
      <c r="M413" s="15"/>
      <c r="N413" s="15">
        <v>504</v>
      </c>
      <c r="O413" s="15">
        <v>504</v>
      </c>
    </row>
    <row r="414" spans="2:15" x14ac:dyDescent="0.2">
      <c r="B414" s="20" t="s">
        <v>52</v>
      </c>
      <c r="C414" s="13">
        <v>650</v>
      </c>
      <c r="D414" s="10">
        <v>11</v>
      </c>
      <c r="E414" s="10" t="s">
        <v>26</v>
      </c>
      <c r="F414" s="10"/>
      <c r="G414" s="14"/>
      <c r="H414" s="15">
        <f>H415</f>
        <v>100</v>
      </c>
      <c r="I414" s="15"/>
      <c r="J414" s="15">
        <f t="shared" ref="J414:J415" si="228">J415</f>
        <v>-50</v>
      </c>
      <c r="K414" s="15"/>
      <c r="L414" s="15">
        <f t="shared" ref="L414:O415" si="229">L415</f>
        <v>50</v>
      </c>
      <c r="M414" s="15"/>
      <c r="N414" s="15">
        <f t="shared" si="229"/>
        <v>100</v>
      </c>
      <c r="O414" s="15">
        <f t="shared" si="229"/>
        <v>100</v>
      </c>
    </row>
    <row r="415" spans="2:15" x14ac:dyDescent="0.2">
      <c r="B415" s="20" t="s">
        <v>57</v>
      </c>
      <c r="C415" s="13">
        <v>650</v>
      </c>
      <c r="D415" s="10" t="s">
        <v>53</v>
      </c>
      <c r="E415" s="10" t="s">
        <v>33</v>
      </c>
      <c r="F415" s="10"/>
      <c r="G415" s="14"/>
      <c r="H415" s="15">
        <f>H416</f>
        <v>100</v>
      </c>
      <c r="I415" s="15"/>
      <c r="J415" s="15">
        <f t="shared" si="228"/>
        <v>-50</v>
      </c>
      <c r="K415" s="15"/>
      <c r="L415" s="15">
        <f t="shared" si="229"/>
        <v>50</v>
      </c>
      <c r="M415" s="15"/>
      <c r="N415" s="15">
        <f t="shared" si="229"/>
        <v>100</v>
      </c>
      <c r="O415" s="15">
        <f t="shared" si="229"/>
        <v>100</v>
      </c>
    </row>
    <row r="416" spans="2:15" ht="24" x14ac:dyDescent="0.2">
      <c r="B416" s="17" t="s">
        <v>78</v>
      </c>
      <c r="C416" s="13">
        <v>650</v>
      </c>
      <c r="D416" s="10" t="s">
        <v>53</v>
      </c>
      <c r="E416" s="10" t="s">
        <v>33</v>
      </c>
      <c r="F416" s="10" t="s">
        <v>109</v>
      </c>
      <c r="G416" s="14"/>
      <c r="H416" s="15">
        <f t="shared" ref="H416:O418" si="230">H417</f>
        <v>100</v>
      </c>
      <c r="I416" s="15"/>
      <c r="J416" s="15">
        <f t="shared" si="230"/>
        <v>-50</v>
      </c>
      <c r="K416" s="15"/>
      <c r="L416" s="15">
        <f t="shared" si="230"/>
        <v>50</v>
      </c>
      <c r="M416" s="15"/>
      <c r="N416" s="15">
        <f t="shared" si="230"/>
        <v>100</v>
      </c>
      <c r="O416" s="15">
        <f t="shared" si="230"/>
        <v>100</v>
      </c>
    </row>
    <row r="417" spans="2:17" ht="15.75" customHeight="1" x14ac:dyDescent="0.2">
      <c r="B417" s="17" t="s">
        <v>268</v>
      </c>
      <c r="C417" s="13">
        <v>650</v>
      </c>
      <c r="D417" s="10" t="s">
        <v>53</v>
      </c>
      <c r="E417" s="10" t="s">
        <v>33</v>
      </c>
      <c r="F417" s="10" t="s">
        <v>264</v>
      </c>
      <c r="G417" s="14"/>
      <c r="H417" s="15">
        <f>H418</f>
        <v>100</v>
      </c>
      <c r="I417" s="15"/>
      <c r="J417" s="15">
        <f t="shared" si="230"/>
        <v>-50</v>
      </c>
      <c r="K417" s="15"/>
      <c r="L417" s="15">
        <f t="shared" ref="L417:O418" si="231">L418</f>
        <v>50</v>
      </c>
      <c r="M417" s="15"/>
      <c r="N417" s="15">
        <f t="shared" si="231"/>
        <v>100</v>
      </c>
      <c r="O417" s="15">
        <f t="shared" si="231"/>
        <v>100</v>
      </c>
    </row>
    <row r="418" spans="2:17" ht="24" x14ac:dyDescent="0.2">
      <c r="B418" s="17" t="s">
        <v>270</v>
      </c>
      <c r="C418" s="13">
        <v>650</v>
      </c>
      <c r="D418" s="10" t="s">
        <v>53</v>
      </c>
      <c r="E418" s="10" t="s">
        <v>33</v>
      </c>
      <c r="F418" s="10" t="s">
        <v>263</v>
      </c>
      <c r="G418" s="14"/>
      <c r="H418" s="15">
        <f>H419</f>
        <v>100</v>
      </c>
      <c r="I418" s="15"/>
      <c r="J418" s="15">
        <f t="shared" si="230"/>
        <v>-50</v>
      </c>
      <c r="K418" s="15"/>
      <c r="L418" s="15">
        <f t="shared" si="231"/>
        <v>50</v>
      </c>
      <c r="M418" s="15"/>
      <c r="N418" s="15">
        <f t="shared" si="231"/>
        <v>100</v>
      </c>
      <c r="O418" s="15">
        <f t="shared" si="231"/>
        <v>100</v>
      </c>
    </row>
    <row r="419" spans="2:17" x14ac:dyDescent="0.2">
      <c r="B419" s="17" t="s">
        <v>271</v>
      </c>
      <c r="C419" s="13">
        <v>650</v>
      </c>
      <c r="D419" s="10" t="s">
        <v>53</v>
      </c>
      <c r="E419" s="10" t="s">
        <v>33</v>
      </c>
      <c r="F419" s="10" t="s">
        <v>217</v>
      </c>
      <c r="G419" s="14"/>
      <c r="H419" s="15">
        <f>H420+H422</f>
        <v>100</v>
      </c>
      <c r="I419" s="15"/>
      <c r="J419" s="15">
        <f t="shared" ref="J419" si="232">J420+J422</f>
        <v>-50</v>
      </c>
      <c r="K419" s="15"/>
      <c r="L419" s="15">
        <f>L420+L422</f>
        <v>50</v>
      </c>
      <c r="M419" s="15"/>
      <c r="N419" s="15">
        <f>N420+N422</f>
        <v>100</v>
      </c>
      <c r="O419" s="15">
        <f>O420+O422</f>
        <v>100</v>
      </c>
    </row>
    <row r="420" spans="2:17" ht="48" x14ac:dyDescent="0.2">
      <c r="B420" s="17" t="s">
        <v>10</v>
      </c>
      <c r="C420" s="13">
        <v>650</v>
      </c>
      <c r="D420" s="10" t="s">
        <v>53</v>
      </c>
      <c r="E420" s="10" t="s">
        <v>33</v>
      </c>
      <c r="F420" s="10" t="s">
        <v>217</v>
      </c>
      <c r="G420" s="14">
        <v>100</v>
      </c>
      <c r="H420" s="15">
        <f>H421</f>
        <v>100</v>
      </c>
      <c r="I420" s="15"/>
      <c r="J420" s="15">
        <f t="shared" ref="J420" si="233">J421</f>
        <v>-50</v>
      </c>
      <c r="K420" s="15"/>
      <c r="L420" s="15">
        <f>L421</f>
        <v>50</v>
      </c>
      <c r="M420" s="15"/>
      <c r="N420" s="15">
        <f>N421</f>
        <v>100</v>
      </c>
      <c r="O420" s="15">
        <f>O421</f>
        <v>100</v>
      </c>
    </row>
    <row r="421" spans="2:17" x14ac:dyDescent="0.2">
      <c r="B421" s="18" t="s">
        <v>71</v>
      </c>
      <c r="C421" s="13">
        <v>650</v>
      </c>
      <c r="D421" s="10" t="s">
        <v>53</v>
      </c>
      <c r="E421" s="10" t="s">
        <v>33</v>
      </c>
      <c r="F421" s="10" t="s">
        <v>217</v>
      </c>
      <c r="G421" s="14">
        <v>110</v>
      </c>
      <c r="H421" s="15">
        <v>100</v>
      </c>
      <c r="I421" s="15"/>
      <c r="J421" s="15">
        <v>-50</v>
      </c>
      <c r="K421" s="15"/>
      <c r="L421" s="15">
        <f>H421+J421</f>
        <v>50</v>
      </c>
      <c r="M421" s="15"/>
      <c r="N421" s="15">
        <v>100</v>
      </c>
      <c r="O421" s="15">
        <v>100</v>
      </c>
    </row>
    <row r="422" spans="2:17" ht="24" hidden="1" x14ac:dyDescent="0.2">
      <c r="B422" s="18" t="s">
        <v>68</v>
      </c>
      <c r="C422" s="13">
        <v>650</v>
      </c>
      <c r="D422" s="10" t="s">
        <v>53</v>
      </c>
      <c r="E422" s="10" t="s">
        <v>33</v>
      </c>
      <c r="F422" s="73" t="s">
        <v>217</v>
      </c>
      <c r="G422" s="14">
        <v>200</v>
      </c>
      <c r="H422" s="15">
        <f>H423</f>
        <v>0</v>
      </c>
      <c r="I422" s="15"/>
      <c r="J422" s="15">
        <f t="shared" ref="J422" si="234">J423</f>
        <v>0</v>
      </c>
      <c r="K422" s="15"/>
      <c r="L422" s="15">
        <f>L423</f>
        <v>0</v>
      </c>
      <c r="M422" s="15"/>
      <c r="N422" s="15">
        <f>N423</f>
        <v>0</v>
      </c>
      <c r="O422" s="15">
        <f>O423</f>
        <v>0</v>
      </c>
    </row>
    <row r="423" spans="2:17" ht="24" hidden="1" x14ac:dyDescent="0.2">
      <c r="B423" s="18" t="s">
        <v>16</v>
      </c>
      <c r="C423" s="13">
        <v>650</v>
      </c>
      <c r="D423" s="10" t="s">
        <v>53</v>
      </c>
      <c r="E423" s="10" t="s">
        <v>33</v>
      </c>
      <c r="F423" s="73" t="s">
        <v>217</v>
      </c>
      <c r="G423" s="69">
        <v>240</v>
      </c>
      <c r="H423" s="15">
        <v>0</v>
      </c>
      <c r="I423" s="15"/>
      <c r="J423" s="15"/>
      <c r="K423" s="15"/>
      <c r="L423" s="15">
        <f>H423+J423</f>
        <v>0</v>
      </c>
      <c r="M423" s="15"/>
      <c r="N423" s="15">
        <v>0</v>
      </c>
      <c r="O423" s="15">
        <v>0</v>
      </c>
    </row>
    <row r="424" spans="2:17" ht="15" customHeight="1" x14ac:dyDescent="0.2">
      <c r="B424" s="27" t="s">
        <v>56</v>
      </c>
      <c r="C424" s="9"/>
      <c r="D424" s="9"/>
      <c r="E424" s="9"/>
      <c r="F424" s="10"/>
      <c r="G424" s="60">
        <v>1</v>
      </c>
      <c r="H424" s="28">
        <f>H14+H90+H99+H142+H230+H358+H371+H406+H414</f>
        <v>201966.6</v>
      </c>
      <c r="I424" s="28">
        <f>I14+I90+I99+I142+I230+I358+I371+I406+I414</f>
        <v>1749.9</v>
      </c>
      <c r="J424" s="28">
        <f t="shared" ref="J424:L424" si="235">J14+J90+J99+J142+J230+J358+J371+J406+J414</f>
        <v>16509</v>
      </c>
      <c r="K424" s="28">
        <f>K14+K90+K99+K142+K230+K358+K371+K406+K414</f>
        <v>0</v>
      </c>
      <c r="L424" s="28">
        <f t="shared" si="235"/>
        <v>218475.6</v>
      </c>
      <c r="M424" s="28">
        <f>M14+M90+M99+M142+M230+M358+M371+M406+M414</f>
        <v>1749.9</v>
      </c>
      <c r="N424" s="28" t="e">
        <f>N14+N90+N99+N142+N230+N358+N371+N406+N414</f>
        <v>#REF!</v>
      </c>
      <c r="O424" s="28" t="e">
        <f>O14+O90+O99+O142+O230+O358+O371+O406+O414</f>
        <v>#REF!</v>
      </c>
      <c r="Q424" s="61"/>
    </row>
    <row r="425" spans="2:17" s="2" customFormat="1" ht="15.75" customHeight="1" x14ac:dyDescent="0.2">
      <c r="C425" s="4"/>
      <c r="D425" s="4"/>
      <c r="E425" s="4"/>
      <c r="F425" s="6"/>
      <c r="G425" s="83">
        <v>1</v>
      </c>
      <c r="H425" s="89">
        <f>205166.1*0+196998.3</f>
        <v>196998.3</v>
      </c>
      <c r="I425" s="64"/>
      <c r="K425" s="64"/>
      <c r="L425" s="89">
        <v>201966.3</v>
      </c>
      <c r="M425" s="64"/>
      <c r="N425" s="64">
        <v>157831.1</v>
      </c>
      <c r="O425" s="64">
        <v>166367.29999999999</v>
      </c>
    </row>
    <row r="426" spans="2:17" hidden="1" x14ac:dyDescent="0.2">
      <c r="G426" s="61">
        <v>1</v>
      </c>
      <c r="H426" s="65">
        <f>H424-H425</f>
        <v>4968.3000000000175</v>
      </c>
      <c r="I426" s="65"/>
      <c r="J426" s="62"/>
      <c r="K426" s="65"/>
      <c r="L426" s="65">
        <f>L424-L425</f>
        <v>16509.300000000017</v>
      </c>
      <c r="M426" s="65"/>
      <c r="N426" s="62">
        <v>4188.8</v>
      </c>
      <c r="O426" s="62">
        <v>4188.8</v>
      </c>
      <c r="P426" s="62">
        <f>4188.8+0.1</f>
        <v>4188.9000000000005</v>
      </c>
    </row>
  </sheetData>
  <autoFilter ref="B13:O426">
    <filterColumn colId="10">
      <filters>
        <filter val="1 000,0"/>
        <filter val="1 035,5"/>
        <filter val="1 211,6"/>
        <filter val="1 306,9"/>
        <filter val="1 511,6"/>
        <filter val="1 591,9"/>
        <filter val="1 621,2"/>
        <filter val="10,0"/>
        <filter val="100,0"/>
        <filter val="116,7"/>
        <filter val="13,0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 756,9"/>
        <filter val="25,0"/>
        <filter val="253,0"/>
        <filter val="285,0"/>
        <filter val="3 245,6"/>
        <filter val="3 324,4"/>
        <filter val="300,0"/>
        <filter val="301,8"/>
        <filter val="33 807,6"/>
        <filter val="34 077,3"/>
        <filter val="34 350,6"/>
        <filter val="34 400,6"/>
        <filter val="345,0"/>
        <filter val="35 279,6"/>
        <filter val="37 101,4"/>
        <filter val="37 616,2"/>
        <filter val="39 670,6"/>
        <filter val="4 407,8"/>
        <filter val="4 655,0"/>
        <filter val="40 3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7 971,2"/>
        <filter val="6 105,0"/>
        <filter val="600,0"/>
        <filter val="70,0"/>
        <filter val="75 488,7"/>
        <filter val="85,3"/>
        <filter val="911,6"/>
        <filter val="929,2"/>
        <filter val="97,5"/>
        <filter val="977,7"/>
      </filters>
    </filterColumn>
  </autoFilter>
  <mergeCells count="1">
    <mergeCell ref="B10:L10"/>
  </mergeCells>
  <pageMargins left="0.19685039370078741" right="0.19685039370078741" top="0.19685039370078741" bottom="0.19685039370078741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2024</vt:lpstr>
      <vt:lpstr>'прил 9 Ведомственные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2024-04-16T06:12:24Z</cp:lastPrinted>
  <dcterms:created xsi:type="dcterms:W3CDTF">2013-11-14T08:43:48Z</dcterms:created>
  <dcterms:modified xsi:type="dcterms:W3CDTF">2024-04-16T06:12:27Z</dcterms:modified>
</cp:coreProperties>
</file>