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5344.48345\"/>
    </mc:Choice>
  </mc:AlternateContent>
  <bookViews>
    <workbookView xWindow="360" yWindow="75" windowWidth="10995" windowHeight="12285" tabRatio="764"/>
  </bookViews>
  <sheets>
    <sheet name="прил 8 Р и ПР 2025-2026" sheetId="7" r:id="rId1"/>
  </sheets>
  <definedNames>
    <definedName name="_xlnm._FilterDatabase" localSheetId="0" hidden="1">'прил 8 Р и ПР 2025-2026'!$B$14:$J$49</definedName>
    <definedName name="_xlnm.Print_Area" localSheetId="0">'прил 8 Р и ПР 2025-2026'!$A$1:$L$49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48" i="7" l="1"/>
  <c r="L47" i="7" s="1"/>
  <c r="K47" i="7"/>
  <c r="J47" i="7"/>
  <c r="L46" i="7"/>
  <c r="K45" i="7"/>
  <c r="L44" i="7"/>
  <c r="K43" i="7"/>
  <c r="L42" i="7"/>
  <c r="K41" i="7"/>
  <c r="L40" i="7"/>
  <c r="K39" i="7"/>
  <c r="L38" i="7"/>
  <c r="L37" i="7"/>
  <c r="L36" i="7"/>
  <c r="L35" i="7"/>
  <c r="K34" i="7"/>
  <c r="L33" i="7"/>
  <c r="L32" i="7"/>
  <c r="L31" i="7"/>
  <c r="L30" i="7"/>
  <c r="L29" i="7"/>
  <c r="K28" i="7"/>
  <c r="L27" i="7"/>
  <c r="L26" i="7"/>
  <c r="L25" i="7"/>
  <c r="K24" i="7"/>
  <c r="L23" i="7"/>
  <c r="K22" i="7"/>
  <c r="L21" i="7"/>
  <c r="L20" i="7"/>
  <c r="L19" i="7"/>
  <c r="L18" i="7"/>
  <c r="L17" i="7"/>
  <c r="L16" i="7"/>
  <c r="K15" i="7"/>
  <c r="K49" i="7" s="1"/>
  <c r="I48" i="7"/>
  <c r="I47" i="7" s="1"/>
  <c r="H47" i="7"/>
  <c r="G47" i="7"/>
  <c r="H34" i="7" l="1"/>
  <c r="J21" i="7" l="1"/>
  <c r="G21" i="7"/>
  <c r="J45" i="7" l="1"/>
  <c r="L45" i="7" s="1"/>
  <c r="J43" i="7"/>
  <c r="L43" i="7" s="1"/>
  <c r="J41" i="7"/>
  <c r="L41" i="7" s="1"/>
  <c r="J39" i="7"/>
  <c r="L39" i="7" s="1"/>
  <c r="J34" i="7"/>
  <c r="L34" i="7" s="1"/>
  <c r="J28" i="7"/>
  <c r="L28" i="7" s="1"/>
  <c r="J24" i="7"/>
  <c r="L24" i="7" s="1"/>
  <c r="J22" i="7"/>
  <c r="L22" i="7" s="1"/>
  <c r="J15" i="7"/>
  <c r="J49" i="7" l="1"/>
  <c r="L15" i="7"/>
  <c r="L49" i="7" s="1"/>
  <c r="I46" i="7"/>
  <c r="H45" i="7"/>
  <c r="G45" i="7"/>
  <c r="I44" i="7"/>
  <c r="H43" i="7"/>
  <c r="G43" i="7"/>
  <c r="I43" i="7" s="1"/>
  <c r="I42" i="7"/>
  <c r="H41" i="7"/>
  <c r="G41" i="7"/>
  <c r="I40" i="7"/>
  <c r="H39" i="7"/>
  <c r="G39" i="7"/>
  <c r="I38" i="7"/>
  <c r="I37" i="7"/>
  <c r="I36" i="7"/>
  <c r="I35" i="7"/>
  <c r="G34" i="7"/>
  <c r="I34" i="7" s="1"/>
  <c r="I33" i="7"/>
  <c r="I32" i="7"/>
  <c r="I31" i="7"/>
  <c r="I30" i="7"/>
  <c r="I29" i="7"/>
  <c r="H28" i="7"/>
  <c r="G28" i="7"/>
  <c r="I27" i="7"/>
  <c r="I26" i="7"/>
  <c r="I25" i="7"/>
  <c r="H24" i="7"/>
  <c r="G24" i="7"/>
  <c r="I23" i="7"/>
  <c r="H22" i="7"/>
  <c r="G22" i="7"/>
  <c r="I21" i="7"/>
  <c r="I20" i="7"/>
  <c r="I19" i="7"/>
  <c r="I18" i="7"/>
  <c r="I17" i="7"/>
  <c r="I16" i="7"/>
  <c r="H15" i="7"/>
  <c r="G15" i="7"/>
  <c r="G49" i="7" l="1"/>
  <c r="H49" i="7"/>
  <c r="I45" i="7"/>
  <c r="I15" i="7"/>
  <c r="I22" i="7"/>
  <c r="I39" i="7"/>
  <c r="I41" i="7"/>
  <c r="I28" i="7"/>
  <c r="I24" i="7"/>
  <c r="I49" i="7" l="1"/>
</calcChain>
</file>

<file path=xl/sharedStrings.xml><?xml version="1.0" encoding="utf-8"?>
<sst xmlns="http://schemas.openxmlformats.org/spreadsheetml/2006/main" count="122" uniqueCount="67">
  <si>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</si>
  <si>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</si>
  <si>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</si>
  <si>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</si>
  <si>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</si>
  <si>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</si>
  <si>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</si>
  <si>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</si>
  <si>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</si>
  <si>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</si>
  <si>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</si>
  <si>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</si>
  <si>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</si>
  <si>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</si>
  <si>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</si>
  <si>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</si>
  <si>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</si>
  <si>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</si>
  <si>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</si>
  <si>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</si>
  <si>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</si>
  <si>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</si>
  <si>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</si>
  <si>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</si>
  <si>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</si>
  <si>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</si>
  <si>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</si>
  <si>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</si>
  <si>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</si>
  <si>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</si>
  <si>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</si>
  <si>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</si>
  <si>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</si>
  <si>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</si>
  <si>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</si>
  <si>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</si>
  <si>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</si>
  <si>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</si>
  <si>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</si>
  <si>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11</t>
  </si>
  <si>
    <t>ИТОГО РАСХОДОВ</t>
  </si>
  <si>
    <t xml:space="preserve">Физическая культура </t>
  </si>
  <si>
    <t>Другие вопросы в области национальной безопасности и правоохранительной деятельности</t>
  </si>
  <si>
    <t>КУЛЬТУРА, КИНЕМАТОГРАФИЯ</t>
  </si>
  <si>
    <t>Охрана окружающей среды</t>
  </si>
  <si>
    <t>06</t>
  </si>
  <si>
    <t>Другие вопросы в области охраны окружающей среды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</si>
  <si>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</si>
  <si>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</si>
  <si>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8</t>
  </si>
  <si>
    <t>в тыс.руб.</t>
  </si>
  <si>
    <t xml:space="preserve">Сумма утвержденная </t>
  </si>
  <si>
    <t xml:space="preserve">Сумма уточнения </t>
  </si>
  <si>
    <t>Сумма</t>
  </si>
  <si>
    <t xml:space="preserve">Обеспечение проведения выборов и референдумов </t>
  </si>
  <si>
    <t>Другие вопросы в области национальной экономики</t>
  </si>
  <si>
    <t>12</t>
  </si>
  <si>
    <t>Другие вопросы в области жилищно-коммунального хозяйства</t>
  </si>
  <si>
    <t>2025 г.</t>
  </si>
  <si>
    <t>Распределение бюджетных ассигнований по разделам и подразделам классификации расходов бюджета городского поселения Игрим на плановый период 2025-2026 годов</t>
  </si>
  <si>
    <t>2026 г.</t>
  </si>
  <si>
    <t>от 26.12.2023 г.  № 36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</si>
  <si>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</si>
  <si>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</si>
  <si>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</si>
  <si>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Приложение № 7</t>
  </si>
  <si>
    <t>от 23.05.2024 г. № 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</si>
</sst>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0"/>
    <numFmt numFmtId="165" formatCode="00;;"/>
    <numFmt numFmtId="166" formatCode="000;;"/>
    <numFmt numFmtId="167" formatCode="000"/>
    <numFmt numFmtId="168" formatCode="#,##0.0;[Red]\-#,##0.0;0.0"/>
    <numFmt numFmtId="169" formatCode="#,##0.0_ ;[Red]\-#,##0.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4" fillId="0" borderId="0" xfId="1" applyFont="1" applyProtection="1">
      <protection hidden="1"/>
    </xf>
    <xf numFmtId="49" fontId="4" fillId="0" borderId="0" xfId="1" applyNumberFormat="1" applyFont="1" applyAlignment="1" applyProtection="1">
      <alignment horizontal="center" vertical="center"/>
      <protection hidden="1"/>
    </xf>
    <xf numFmtId="0" fontId="4" fillId="0" borderId="0" xfId="1" applyFont="1"/>
    <xf numFmtId="49" fontId="4" fillId="0" borderId="0" xfId="1" applyNumberFormat="1" applyFont="1" applyAlignment="1">
      <alignment horizontal="center" vertical="center"/>
    </xf>
    <xf numFmtId="0" fontId="4" fillId="0" borderId="1" xfId="1" applyFont="1" applyBorder="1" applyAlignment="1" applyProtection="1">
      <alignment horizontal="center"/>
      <protection hidden="1"/>
    </xf>
    <xf numFmtId="49" fontId="4" fillId="0" borderId="1" xfId="1" applyNumberFormat="1" applyFont="1" applyBorder="1" applyAlignment="1" applyProtection="1">
      <alignment horizontal="center" vertical="center"/>
      <protection hidden="1"/>
    </xf>
    <xf numFmtId="165" fontId="4" fillId="0" borderId="1" xfId="1" applyNumberFormat="1" applyFont="1" applyBorder="1" applyAlignment="1" applyProtection="1">
      <alignment horizontal="center" vertical="center"/>
      <protection hidden="1"/>
    </xf>
    <xf numFmtId="166" fontId="4" fillId="0" borderId="1" xfId="1" applyNumberFormat="1" applyFont="1" applyBorder="1" applyAlignment="1" applyProtection="1">
      <alignment horizontal="center" vertical="center"/>
      <protection hidden="1"/>
    </xf>
    <xf numFmtId="168" fontId="4" fillId="0" borderId="1" xfId="1" applyNumberFormat="1" applyFont="1" applyBorder="1" applyAlignment="1" applyProtection="1">
      <alignment horizontal="right" vertical="center"/>
      <protection hidden="1"/>
    </xf>
    <xf numFmtId="0" fontId="7" fillId="0" borderId="0" xfId="1" applyFont="1"/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1" xfId="1" applyNumberFormat="1" applyFont="1" applyBorder="1" applyAlignment="1">
      <alignment horizontal="center" vertical="center"/>
    </xf>
    <xf numFmtId="167" fontId="4" fillId="0" borderId="1" xfId="1" applyNumberFormat="1" applyFont="1" applyBorder="1" applyAlignment="1" applyProtection="1">
      <alignment vertical="center" wrapText="1"/>
      <protection hidden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1" applyFont="1" applyBorder="1" applyProtection="1">
      <protection hidden="1"/>
    </xf>
    <xf numFmtId="0" fontId="4" fillId="0" borderId="0" xfId="1" applyFont="1" applyFill="1"/>
    <xf numFmtId="167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Protection="1"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0" fontId="4" fillId="0" borderId="1" xfId="1" applyFont="1" applyFill="1" applyBorder="1" applyAlignment="1" applyProtection="1">
      <alignment horizontal="center"/>
      <protection hidden="1"/>
    </xf>
    <xf numFmtId="0" fontId="4" fillId="0" borderId="1" xfId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Alignment="1">
      <alignment horizontal="right"/>
    </xf>
    <xf numFmtId="0" fontId="6" fillId="0" borderId="0" xfId="1" applyFont="1" applyFill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Fill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Protection="1">
      <protection hidden="1"/>
    </xf>
    <xf numFmtId="169" fontId="4" fillId="0" borderId="1" xfId="1" applyNumberFormat="1" applyFont="1" applyFill="1" applyBorder="1" applyProtection="1">
      <protection hidden="1"/>
    </xf>
    <xf numFmtId="0" fontId="6" fillId="0" borderId="0" xfId="1" applyFont="1" applyFill="1" applyAlignment="1" applyProtection="1">
      <alignment horizontal="center" vertical="center" wrapText="1"/>
      <protection hidden="1"/>
    </xf>
    <xf numFmtId="0" fontId="6" fillId="0" borderId="0" xfId="1" applyFont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M49"/>
  <sheetViews>
    <sheetView tabSelected="1" topLeftCell="B1" zoomScaleNormal="100" workbookViewId="0">
      <selection activeCell="J6" sqref="J6"/>
    </sheetView>
  </sheetViews>
  <sheetFormatPr defaultColWidth="11.140625" defaultRowHeight="12" x14ac:dyDescent="0.2"/>
  <cols>
    <col min="1" max="1" width="5.85546875" style="17" customWidth="1"/>
    <col min="2" max="2" width="56.140625" style="17" customWidth="1"/>
    <col min="3" max="3" width="5.7109375" style="22" customWidth="1"/>
    <col min="4" max="4" width="4.7109375" style="22" customWidth="1"/>
    <col min="5" max="5" width="9.140625" style="4" hidden="1" customWidth="1"/>
    <col min="6" max="6" width="3.85546875" style="3" hidden="1" customWidth="1"/>
    <col min="7" max="7" width="11" style="17" customWidth="1"/>
    <col min="8" max="8" width="9.42578125" style="17" customWidth="1"/>
    <col min="9" max="9" width="11.140625" style="17" customWidth="1"/>
    <col min="10" max="10" width="11" style="17" customWidth="1"/>
    <col min="11" max="11" width="9.42578125" style="17" customWidth="1"/>
    <col min="12" max="12" width="11.140625" style="17" customWidth="1"/>
    <col min="13" max="13" width="8.28515625" style="17" customWidth="1"/>
    <col min="14" max="16384" width="11.140625" style="17"/>
  </cols>
  <sheetData>
    <row r="2" spans="1:12" x14ac:dyDescent="0.2">
      <c r="A2" s="23"/>
      <c r="B2" s="23"/>
      <c r="C2" s="24"/>
      <c r="D2" s="24"/>
      <c r="E2" s="2"/>
      <c r="F2" s="1"/>
      <c r="G2" s="30"/>
      <c r="J2" s="30" t="s">
        <v>65</v>
      </c>
    </row>
    <row r="3" spans="1:12" x14ac:dyDescent="0.2">
      <c r="A3" s="25"/>
      <c r="B3" s="25"/>
      <c r="C3" s="24"/>
      <c r="D3" s="24"/>
      <c r="E3" s="2"/>
      <c r="F3" s="1"/>
      <c r="G3" s="30"/>
      <c r="J3" s="30" t="s">
        <v>0</v>
      </c>
    </row>
    <row r="4" spans="1:12" x14ac:dyDescent="0.2">
      <c r="A4" s="23"/>
      <c r="B4" s="23"/>
      <c r="C4" s="24"/>
      <c r="D4" s="24"/>
      <c r="E4" s="2"/>
      <c r="F4" s="1"/>
      <c r="G4" s="30"/>
      <c r="J4" s="30" t="s">
        <v>1</v>
      </c>
    </row>
    <row r="5" spans="1:12" x14ac:dyDescent="0.2">
      <c r="A5" s="23"/>
      <c r="B5" s="23"/>
      <c r="C5" s="24"/>
      <c r="D5" s="24"/>
      <c r="E5" s="2"/>
      <c r="F5" s="1"/>
      <c r="G5" s="30"/>
      <c r="J5" s="30" t="s">
        <v>66</v>
      </c>
    </row>
    <row r="7" spans="1:12" x14ac:dyDescent="0.2">
      <c r="A7" s="23"/>
      <c r="B7" s="23"/>
      <c r="C7" s="24"/>
      <c r="D7" s="24"/>
      <c r="E7" s="2"/>
      <c r="F7" s="1"/>
      <c r="G7" s="30"/>
      <c r="J7" s="30" t="s">
        <v>49</v>
      </c>
    </row>
    <row r="8" spans="1:12" x14ac:dyDescent="0.2">
      <c r="A8" s="25"/>
      <c r="B8" s="25"/>
      <c r="C8" s="24"/>
      <c r="D8" s="24"/>
      <c r="E8" s="2"/>
      <c r="F8" s="1"/>
      <c r="G8" s="30"/>
      <c r="J8" s="30" t="s">
        <v>0</v>
      </c>
    </row>
    <row r="9" spans="1:12" x14ac:dyDescent="0.2">
      <c r="A9" s="23"/>
      <c r="B9" s="23"/>
      <c r="C9" s="24"/>
      <c r="D9" s="24"/>
      <c r="E9" s="2"/>
      <c r="F9" s="1"/>
      <c r="G9" s="30"/>
      <c r="J9" s="30" t="s">
        <v>1</v>
      </c>
    </row>
    <row r="10" spans="1:12" x14ac:dyDescent="0.2">
      <c r="A10" s="23"/>
      <c r="B10" s="23"/>
      <c r="C10" s="24"/>
      <c r="D10" s="24"/>
      <c r="E10" s="2"/>
      <c r="F10" s="1"/>
      <c r="G10" s="30"/>
      <c r="J10" s="30" t="s">
        <v>61</v>
      </c>
    </row>
    <row r="11" spans="1:12" ht="47.25" customHeight="1" x14ac:dyDescent="0.2">
      <c r="B11" s="38" t="s">
        <v>59</v>
      </c>
      <c r="C11" s="38"/>
      <c r="D11" s="38"/>
      <c r="E11" s="39"/>
      <c r="F11" s="39"/>
      <c r="G11" s="38"/>
      <c r="H11" s="38"/>
      <c r="I11" s="38"/>
      <c r="J11" s="31"/>
      <c r="K11" s="31"/>
      <c r="L11" s="31"/>
    </row>
    <row r="12" spans="1:12" x14ac:dyDescent="0.2">
      <c r="J12" s="17" t="s">
        <v>50</v>
      </c>
    </row>
    <row r="13" spans="1:12" ht="36" x14ac:dyDescent="0.2">
      <c r="B13" s="26" t="s">
        <v>2</v>
      </c>
      <c r="C13" s="27" t="s">
        <v>3</v>
      </c>
      <c r="D13" s="27" t="s">
        <v>4</v>
      </c>
      <c r="E13" s="6" t="s">
        <v>5</v>
      </c>
      <c r="F13" s="5" t="s">
        <v>6</v>
      </c>
      <c r="G13" s="32" t="s">
        <v>51</v>
      </c>
      <c r="H13" s="32" t="s">
        <v>52</v>
      </c>
      <c r="I13" s="32" t="s">
        <v>53</v>
      </c>
      <c r="J13" s="32" t="s">
        <v>51</v>
      </c>
      <c r="K13" s="32" t="s">
        <v>52</v>
      </c>
      <c r="L13" s="32" t="s">
        <v>53</v>
      </c>
    </row>
    <row r="14" spans="1:12" x14ac:dyDescent="0.2">
      <c r="B14" s="26"/>
      <c r="C14" s="27"/>
      <c r="D14" s="27"/>
      <c r="E14" s="6"/>
      <c r="F14" s="5"/>
      <c r="G14" s="32" t="s">
        <v>58</v>
      </c>
      <c r="H14" s="32" t="s">
        <v>58</v>
      </c>
      <c r="I14" s="32" t="s">
        <v>58</v>
      </c>
      <c r="J14" s="32" t="s">
        <v>60</v>
      </c>
      <c r="K14" s="32" t="s">
        <v>60</v>
      </c>
      <c r="L14" s="32" t="s">
        <v>60</v>
      </c>
    </row>
    <row r="15" spans="1:12" x14ac:dyDescent="0.2">
      <c r="B15" s="28" t="s">
        <v>7</v>
      </c>
      <c r="C15" s="29">
        <v>1</v>
      </c>
      <c r="D15" s="19" t="s">
        <v>14</v>
      </c>
      <c r="E15" s="6" t="s">
        <v>8</v>
      </c>
      <c r="F15" s="8" t="s">
        <v>8</v>
      </c>
      <c r="G15" s="21">
        <f>G16+G17+G18+G19+G20+G21</f>
        <v>76978</v>
      </c>
      <c r="H15" s="21">
        <f>H16+H17+H18+H20+H21</f>
        <v>-5.8</v>
      </c>
      <c r="I15" s="21">
        <f t="shared" ref="I15:I16" si="0">G15+H15</f>
        <v>76972.2</v>
      </c>
      <c r="J15" s="21">
        <f>J16+J17+J18+J19+J20+J21</f>
        <v>81963.700000000012</v>
      </c>
      <c r="K15" s="21">
        <f>K16+K17+K18+K20+K21</f>
        <v>-2.7</v>
      </c>
      <c r="L15" s="21">
        <f t="shared" ref="L15:L16" si="1">J15+K15</f>
        <v>81961.000000000015</v>
      </c>
    </row>
    <row r="16" spans="1:12" ht="24" x14ac:dyDescent="0.2">
      <c r="B16" s="28" t="s">
        <v>9</v>
      </c>
      <c r="C16" s="29">
        <v>1</v>
      </c>
      <c r="D16" s="29">
        <v>2</v>
      </c>
      <c r="E16" s="6" t="s">
        <v>8</v>
      </c>
      <c r="F16" s="8" t="s">
        <v>8</v>
      </c>
      <c r="G16" s="21">
        <v>3380</v>
      </c>
      <c r="H16" s="21"/>
      <c r="I16" s="21">
        <f t="shared" si="0"/>
        <v>3380</v>
      </c>
      <c r="J16" s="21">
        <v>3380</v>
      </c>
      <c r="K16" s="21"/>
      <c r="L16" s="21">
        <f t="shared" si="1"/>
        <v>3380</v>
      </c>
    </row>
    <row r="17" spans="2:13" ht="36" x14ac:dyDescent="0.2">
      <c r="B17" s="28" t="s">
        <v>10</v>
      </c>
      <c r="C17" s="29">
        <v>1</v>
      </c>
      <c r="D17" s="29">
        <v>4</v>
      </c>
      <c r="E17" s="6" t="s">
        <v>8</v>
      </c>
      <c r="F17" s="8" t="s">
        <v>8</v>
      </c>
      <c r="G17" s="21">
        <v>35782.300000000003</v>
      </c>
      <c r="H17" s="21"/>
      <c r="I17" s="21">
        <f>G17+H17</f>
        <v>35782.300000000003</v>
      </c>
      <c r="J17" s="21">
        <v>35282.300000000003</v>
      </c>
      <c r="K17" s="21"/>
      <c r="L17" s="21">
        <f>J17+K17</f>
        <v>35282.300000000003</v>
      </c>
      <c r="M17" s="33">
        <v>29656.95</v>
      </c>
    </row>
    <row r="18" spans="2:13" s="3" customFormat="1" ht="24" hidden="1" x14ac:dyDescent="0.2">
      <c r="B18" s="11" t="s">
        <v>48</v>
      </c>
      <c r="C18" s="7">
        <v>1</v>
      </c>
      <c r="D18" s="7">
        <v>6</v>
      </c>
      <c r="E18" s="6"/>
      <c r="F18" s="8"/>
      <c r="G18" s="9">
        <v>0</v>
      </c>
      <c r="H18" s="9"/>
      <c r="I18" s="9">
        <f>G18+H18</f>
        <v>0</v>
      </c>
      <c r="J18" s="9">
        <v>0</v>
      </c>
      <c r="K18" s="9"/>
      <c r="L18" s="9">
        <f>J18+K18</f>
        <v>0</v>
      </c>
    </row>
    <row r="19" spans="2:13" s="3" customFormat="1" hidden="1" x14ac:dyDescent="0.2">
      <c r="B19" s="11" t="s">
        <v>54</v>
      </c>
      <c r="C19" s="7">
        <v>1</v>
      </c>
      <c r="D19" s="7">
        <v>7</v>
      </c>
      <c r="E19" s="6"/>
      <c r="F19" s="8"/>
      <c r="G19" s="9">
        <v>0</v>
      </c>
      <c r="H19" s="9"/>
      <c r="I19" s="9">
        <f>G19+H19</f>
        <v>0</v>
      </c>
      <c r="J19" s="9">
        <v>0</v>
      </c>
      <c r="K19" s="9"/>
      <c r="L19" s="9">
        <f>J19+K19</f>
        <v>0</v>
      </c>
    </row>
    <row r="20" spans="2:13" x14ac:dyDescent="0.2">
      <c r="B20" s="28" t="s">
        <v>11</v>
      </c>
      <c r="C20" s="29">
        <v>1</v>
      </c>
      <c r="D20" s="29">
        <v>11</v>
      </c>
      <c r="E20" s="6"/>
      <c r="F20" s="8" t="s">
        <v>8</v>
      </c>
      <c r="G20" s="21">
        <v>50</v>
      </c>
      <c r="H20" s="21"/>
      <c r="I20" s="21">
        <f>G20+H20</f>
        <v>50</v>
      </c>
      <c r="J20" s="21">
        <v>50</v>
      </c>
      <c r="K20" s="21"/>
      <c r="L20" s="21">
        <f>J20+K20</f>
        <v>50</v>
      </c>
    </row>
    <row r="21" spans="2:13" x14ac:dyDescent="0.2">
      <c r="B21" s="28" t="s">
        <v>12</v>
      </c>
      <c r="C21" s="29">
        <v>1</v>
      </c>
      <c r="D21" s="29">
        <v>13</v>
      </c>
      <c r="E21" s="6"/>
      <c r="F21" s="8" t="s">
        <v>8</v>
      </c>
      <c r="G21" s="21">
        <f>38499.2-733.5</f>
        <v>37765.699999999997</v>
      </c>
      <c r="H21" s="21">
        <v>-5.8</v>
      </c>
      <c r="I21" s="21">
        <f>G21+H21</f>
        <v>37759.899999999994</v>
      </c>
      <c r="J21" s="21">
        <f>42128.1+1123.3</f>
        <v>43251.4</v>
      </c>
      <c r="K21" s="21">
        <v>-2.7</v>
      </c>
      <c r="L21" s="21">
        <f>J21+K21</f>
        <v>43248.700000000004</v>
      </c>
    </row>
    <row r="22" spans="2:13" x14ac:dyDescent="0.2">
      <c r="B22" s="34" t="s">
        <v>13</v>
      </c>
      <c r="C22" s="29">
        <v>2</v>
      </c>
      <c r="D22" s="19" t="s">
        <v>14</v>
      </c>
      <c r="E22" s="6"/>
      <c r="F22" s="8"/>
      <c r="G22" s="21">
        <f>G23</f>
        <v>1757.6</v>
      </c>
      <c r="H22" s="21">
        <f>H23</f>
        <v>0</v>
      </c>
      <c r="I22" s="21">
        <f t="shared" ref="I22:I25" si="2">G22+H22</f>
        <v>1757.6</v>
      </c>
      <c r="J22" s="21">
        <f>J23</f>
        <v>1926.3</v>
      </c>
      <c r="K22" s="21">
        <f>K23</f>
        <v>0</v>
      </c>
      <c r="L22" s="21">
        <f t="shared" ref="L22:L25" si="3">J22+K22</f>
        <v>1926.3</v>
      </c>
    </row>
    <row r="23" spans="2:13" x14ac:dyDescent="0.2">
      <c r="B23" s="35" t="s">
        <v>15</v>
      </c>
      <c r="C23" s="29">
        <v>2</v>
      </c>
      <c r="D23" s="29">
        <v>3</v>
      </c>
      <c r="E23" s="13"/>
      <c r="F23" s="8"/>
      <c r="G23" s="21">
        <v>1757.6</v>
      </c>
      <c r="H23" s="21"/>
      <c r="I23" s="21">
        <f t="shared" si="2"/>
        <v>1757.6</v>
      </c>
      <c r="J23" s="21">
        <v>1926.3</v>
      </c>
      <c r="K23" s="21"/>
      <c r="L23" s="21">
        <f t="shared" si="3"/>
        <v>1926.3</v>
      </c>
    </row>
    <row r="24" spans="2:13" ht="24" x14ac:dyDescent="0.2">
      <c r="B24" s="34" t="s">
        <v>16</v>
      </c>
      <c r="C24" s="29">
        <v>3</v>
      </c>
      <c r="D24" s="19" t="s">
        <v>14</v>
      </c>
      <c r="E24" s="6"/>
      <c r="F24" s="8" t="s">
        <v>8</v>
      </c>
      <c r="G24" s="21">
        <f>G25+G26+G27</f>
        <v>253</v>
      </c>
      <c r="H24" s="21">
        <f>H25+H26+H27</f>
        <v>0</v>
      </c>
      <c r="I24" s="21">
        <f t="shared" si="2"/>
        <v>253</v>
      </c>
      <c r="J24" s="21">
        <f>J25+J26+J27</f>
        <v>203</v>
      </c>
      <c r="K24" s="21">
        <f>K25+K26+K27</f>
        <v>0</v>
      </c>
      <c r="L24" s="21">
        <f t="shared" si="3"/>
        <v>203</v>
      </c>
    </row>
    <row r="25" spans="2:13" x14ac:dyDescent="0.2">
      <c r="B25" s="34" t="s">
        <v>17</v>
      </c>
      <c r="C25" s="29">
        <v>3</v>
      </c>
      <c r="D25" s="29">
        <v>4</v>
      </c>
      <c r="E25" s="6"/>
      <c r="F25" s="8" t="s">
        <v>8</v>
      </c>
      <c r="G25" s="21">
        <v>158</v>
      </c>
      <c r="H25" s="21"/>
      <c r="I25" s="21">
        <f t="shared" si="2"/>
        <v>158</v>
      </c>
      <c r="J25" s="21">
        <v>158</v>
      </c>
      <c r="K25" s="21"/>
      <c r="L25" s="21">
        <f t="shared" si="3"/>
        <v>158</v>
      </c>
    </row>
    <row r="26" spans="2:13" ht="24" x14ac:dyDescent="0.2">
      <c r="B26" s="34" t="s">
        <v>47</v>
      </c>
      <c r="C26" s="29">
        <v>3</v>
      </c>
      <c r="D26" s="29">
        <v>10</v>
      </c>
      <c r="E26" s="6"/>
      <c r="F26" s="8" t="s">
        <v>8</v>
      </c>
      <c r="G26" s="21">
        <v>70</v>
      </c>
      <c r="H26" s="21"/>
      <c r="I26" s="21">
        <f>G26+H26</f>
        <v>70</v>
      </c>
      <c r="J26" s="21">
        <v>20</v>
      </c>
      <c r="K26" s="21"/>
      <c r="L26" s="21">
        <f>J26+K26</f>
        <v>20</v>
      </c>
    </row>
    <row r="27" spans="2:13" ht="24" x14ac:dyDescent="0.2">
      <c r="B27" s="18" t="s">
        <v>42</v>
      </c>
      <c r="C27" s="29">
        <v>3</v>
      </c>
      <c r="D27" s="29">
        <v>14</v>
      </c>
      <c r="E27" s="6"/>
      <c r="F27" s="8"/>
      <c r="G27" s="21">
        <v>25</v>
      </c>
      <c r="H27" s="21"/>
      <c r="I27" s="21">
        <f>G27+H27</f>
        <v>25</v>
      </c>
      <c r="J27" s="21">
        <v>25</v>
      </c>
      <c r="K27" s="21"/>
      <c r="L27" s="21">
        <f>J27+K27</f>
        <v>25</v>
      </c>
    </row>
    <row r="28" spans="2:13" x14ac:dyDescent="0.2">
      <c r="B28" s="34" t="s">
        <v>18</v>
      </c>
      <c r="C28" s="19" t="s">
        <v>19</v>
      </c>
      <c r="D28" s="19" t="s">
        <v>14</v>
      </c>
      <c r="E28" s="6"/>
      <c r="F28" s="8" t="s">
        <v>8</v>
      </c>
      <c r="G28" s="21">
        <f>G29+G30+G31+G32+G33</f>
        <v>18002.7</v>
      </c>
      <c r="H28" s="21">
        <f>H29+H30+H31+H32</f>
        <v>0</v>
      </c>
      <c r="I28" s="21">
        <f t="shared" ref="I28:I29" si="4">G28+H28</f>
        <v>18002.7</v>
      </c>
      <c r="J28" s="21">
        <f>J29+J30+J31+J32+J33</f>
        <v>16281.7</v>
      </c>
      <c r="K28" s="21">
        <f>K29+K30+K31+K32</f>
        <v>0</v>
      </c>
      <c r="L28" s="21">
        <f t="shared" ref="L28:L29" si="5">J28+K28</f>
        <v>16281.7</v>
      </c>
    </row>
    <row r="29" spans="2:13" x14ac:dyDescent="0.2">
      <c r="B29" s="34" t="s">
        <v>20</v>
      </c>
      <c r="C29" s="19" t="s">
        <v>19</v>
      </c>
      <c r="D29" s="19" t="s">
        <v>21</v>
      </c>
      <c r="E29" s="6"/>
      <c r="F29" s="8" t="s">
        <v>8</v>
      </c>
      <c r="G29" s="21">
        <v>1835.5</v>
      </c>
      <c r="H29" s="21"/>
      <c r="I29" s="21">
        <f t="shared" si="4"/>
        <v>1835.5</v>
      </c>
      <c r="J29" s="21">
        <v>2035.5</v>
      </c>
      <c r="K29" s="21"/>
      <c r="L29" s="21">
        <f t="shared" si="5"/>
        <v>2035.5</v>
      </c>
    </row>
    <row r="30" spans="2:13" x14ac:dyDescent="0.2">
      <c r="B30" s="34" t="s">
        <v>22</v>
      </c>
      <c r="C30" s="19" t="s">
        <v>19</v>
      </c>
      <c r="D30" s="19" t="s">
        <v>23</v>
      </c>
      <c r="E30" s="6"/>
      <c r="F30" s="8" t="s">
        <v>8</v>
      </c>
      <c r="G30" s="21">
        <v>1960</v>
      </c>
      <c r="H30" s="21"/>
      <c r="I30" s="21">
        <f>G30+H30</f>
        <v>1960</v>
      </c>
      <c r="J30" s="21">
        <v>0</v>
      </c>
      <c r="K30" s="21"/>
      <c r="L30" s="21">
        <f>J30+K30</f>
        <v>0</v>
      </c>
    </row>
    <row r="31" spans="2:13" x14ac:dyDescent="0.2">
      <c r="B31" s="34" t="s">
        <v>24</v>
      </c>
      <c r="C31" s="19" t="s">
        <v>19</v>
      </c>
      <c r="D31" s="19" t="s">
        <v>25</v>
      </c>
      <c r="E31" s="6"/>
      <c r="F31" s="8" t="s">
        <v>8</v>
      </c>
      <c r="G31" s="21">
        <v>13483</v>
      </c>
      <c r="H31" s="21"/>
      <c r="I31" s="21">
        <f>G31+H31</f>
        <v>13483</v>
      </c>
      <c r="J31" s="21">
        <v>13702</v>
      </c>
      <c r="K31" s="21"/>
      <c r="L31" s="21">
        <f>J31+K31</f>
        <v>13702</v>
      </c>
    </row>
    <row r="32" spans="2:13" x14ac:dyDescent="0.2">
      <c r="B32" s="34" t="s">
        <v>26</v>
      </c>
      <c r="C32" s="19" t="s">
        <v>19</v>
      </c>
      <c r="D32" s="19" t="s">
        <v>27</v>
      </c>
      <c r="E32" s="6"/>
      <c r="F32" s="8" t="s">
        <v>8</v>
      </c>
      <c r="G32" s="21">
        <v>724.2</v>
      </c>
      <c r="H32" s="21"/>
      <c r="I32" s="21">
        <f>G32+H32</f>
        <v>724.2</v>
      </c>
      <c r="J32" s="21">
        <v>544.20000000000005</v>
      </c>
      <c r="K32" s="21"/>
      <c r="L32" s="21">
        <f>J32+K32</f>
        <v>544.20000000000005</v>
      </c>
    </row>
    <row r="33" spans="2:13" s="3" customFormat="1" hidden="1" x14ac:dyDescent="0.2">
      <c r="B33" s="12" t="s">
        <v>55</v>
      </c>
      <c r="C33" s="6" t="s">
        <v>19</v>
      </c>
      <c r="D33" s="6" t="s">
        <v>56</v>
      </c>
      <c r="E33" s="6"/>
      <c r="F33" s="8" t="s">
        <v>8</v>
      </c>
      <c r="G33" s="9">
        <v>0</v>
      </c>
      <c r="H33" s="9"/>
      <c r="I33" s="9">
        <f>G33+H33</f>
        <v>0</v>
      </c>
      <c r="J33" s="9">
        <v>0</v>
      </c>
      <c r="K33" s="9"/>
      <c r="L33" s="9">
        <f>J33+K33</f>
        <v>0</v>
      </c>
    </row>
    <row r="34" spans="2:13" x14ac:dyDescent="0.2">
      <c r="B34" s="34" t="s">
        <v>28</v>
      </c>
      <c r="C34" s="19" t="s">
        <v>29</v>
      </c>
      <c r="D34" s="19" t="s">
        <v>14</v>
      </c>
      <c r="E34" s="6"/>
      <c r="F34" s="8"/>
      <c r="G34" s="21">
        <f>G35+G36+G37+G38</f>
        <v>46430.3</v>
      </c>
      <c r="H34" s="21">
        <f>H35+H36+H37+H38</f>
        <v>0</v>
      </c>
      <c r="I34" s="21">
        <f t="shared" ref="I34:I35" si="6">G34+H34</f>
        <v>46430.3</v>
      </c>
      <c r="J34" s="21">
        <f>J35+J36+J37+J38</f>
        <v>34467.1</v>
      </c>
      <c r="K34" s="21">
        <f>K35+K36+K37+K38</f>
        <v>0</v>
      </c>
      <c r="L34" s="21">
        <f t="shared" ref="L34:L35" si="7">J34+K34</f>
        <v>34467.1</v>
      </c>
    </row>
    <row r="35" spans="2:13" x14ac:dyDescent="0.2">
      <c r="B35" s="34" t="s">
        <v>30</v>
      </c>
      <c r="C35" s="19" t="s">
        <v>29</v>
      </c>
      <c r="D35" s="19" t="s">
        <v>21</v>
      </c>
      <c r="E35" s="6"/>
      <c r="F35" s="8"/>
      <c r="G35" s="21">
        <v>700</v>
      </c>
      <c r="H35" s="21"/>
      <c r="I35" s="21">
        <f t="shared" si="6"/>
        <v>700</v>
      </c>
      <c r="J35" s="21">
        <v>700</v>
      </c>
      <c r="K35" s="21"/>
      <c r="L35" s="21">
        <f t="shared" si="7"/>
        <v>700</v>
      </c>
    </row>
    <row r="36" spans="2:13" x14ac:dyDescent="0.2">
      <c r="B36" s="34" t="s">
        <v>31</v>
      </c>
      <c r="C36" s="19" t="s">
        <v>29</v>
      </c>
      <c r="D36" s="19" t="s">
        <v>32</v>
      </c>
      <c r="E36" s="6"/>
      <c r="F36" s="8"/>
      <c r="G36" s="21">
        <v>40220.300000000003</v>
      </c>
      <c r="H36" s="21"/>
      <c r="I36" s="21">
        <f>G36+H36</f>
        <v>40220.300000000003</v>
      </c>
      <c r="J36" s="21">
        <v>29417.1</v>
      </c>
      <c r="K36" s="21"/>
      <c r="L36" s="21">
        <f>J36+K36</f>
        <v>29417.1</v>
      </c>
    </row>
    <row r="37" spans="2:13" x14ac:dyDescent="0.2">
      <c r="B37" s="34" t="s">
        <v>33</v>
      </c>
      <c r="C37" s="19" t="s">
        <v>29</v>
      </c>
      <c r="D37" s="19" t="s">
        <v>34</v>
      </c>
      <c r="E37" s="13"/>
      <c r="F37" s="8"/>
      <c r="G37" s="21">
        <v>5510</v>
      </c>
      <c r="H37" s="21"/>
      <c r="I37" s="21">
        <f>G37+H37</f>
        <v>5510</v>
      </c>
      <c r="J37" s="21">
        <v>4350</v>
      </c>
      <c r="K37" s="21"/>
      <c r="L37" s="21">
        <f>J37+K37</f>
        <v>4350</v>
      </c>
      <c r="M37" s="33">
        <v>6969.55</v>
      </c>
    </row>
    <row r="38" spans="2:13" s="3" customFormat="1" hidden="1" x14ac:dyDescent="0.2">
      <c r="B38" s="12" t="s">
        <v>57</v>
      </c>
      <c r="C38" s="6" t="s">
        <v>29</v>
      </c>
      <c r="D38" s="6" t="s">
        <v>29</v>
      </c>
      <c r="E38" s="13"/>
      <c r="F38" s="8"/>
      <c r="G38" s="9">
        <v>0</v>
      </c>
      <c r="H38" s="9"/>
      <c r="I38" s="9">
        <f>G38+H38</f>
        <v>0</v>
      </c>
      <c r="J38" s="9">
        <v>0</v>
      </c>
      <c r="K38" s="9"/>
      <c r="L38" s="9">
        <f>J38+K38</f>
        <v>0</v>
      </c>
      <c r="M38" s="10">
        <v>6969.55</v>
      </c>
    </row>
    <row r="39" spans="2:13" s="3" customFormat="1" hidden="1" x14ac:dyDescent="0.2">
      <c r="B39" s="14" t="s">
        <v>44</v>
      </c>
      <c r="C39" s="6" t="s">
        <v>45</v>
      </c>
      <c r="D39" s="6" t="s">
        <v>14</v>
      </c>
      <c r="E39" s="15"/>
      <c r="F39" s="8"/>
      <c r="G39" s="9">
        <f>G40</f>
        <v>0</v>
      </c>
      <c r="H39" s="9">
        <f>H40</f>
        <v>0</v>
      </c>
      <c r="I39" s="9">
        <f t="shared" ref="I39:I46" si="8">G39+H39</f>
        <v>0</v>
      </c>
      <c r="J39" s="9">
        <f>J40</f>
        <v>0</v>
      </c>
      <c r="K39" s="9">
        <f>K40</f>
        <v>0</v>
      </c>
      <c r="L39" s="9">
        <f t="shared" ref="L39:L46" si="9">J39+K39</f>
        <v>0</v>
      </c>
    </row>
    <row r="40" spans="2:13" s="3" customFormat="1" hidden="1" x14ac:dyDescent="0.2">
      <c r="B40" s="14" t="s">
        <v>46</v>
      </c>
      <c r="C40" s="6" t="s">
        <v>45</v>
      </c>
      <c r="D40" s="6" t="s">
        <v>29</v>
      </c>
      <c r="E40" s="15"/>
      <c r="F40" s="8"/>
      <c r="G40" s="9">
        <v>0</v>
      </c>
      <c r="H40" s="9"/>
      <c r="I40" s="9">
        <f t="shared" si="8"/>
        <v>0</v>
      </c>
      <c r="J40" s="9">
        <v>0</v>
      </c>
      <c r="K40" s="9"/>
      <c r="L40" s="9">
        <f t="shared" si="9"/>
        <v>0</v>
      </c>
    </row>
    <row r="41" spans="2:13" x14ac:dyDescent="0.2">
      <c r="B41" s="18" t="s">
        <v>43</v>
      </c>
      <c r="C41" s="19" t="s">
        <v>23</v>
      </c>
      <c r="D41" s="19" t="s">
        <v>14</v>
      </c>
      <c r="E41" s="6"/>
      <c r="F41" s="8"/>
      <c r="G41" s="21">
        <f>G42</f>
        <v>22321.5</v>
      </c>
      <c r="H41" s="21">
        <f>H42</f>
        <v>0</v>
      </c>
      <c r="I41" s="21">
        <f t="shared" si="8"/>
        <v>22321.5</v>
      </c>
      <c r="J41" s="21">
        <f>J42</f>
        <v>22896.2</v>
      </c>
      <c r="K41" s="21">
        <f>K42</f>
        <v>0</v>
      </c>
      <c r="L41" s="21">
        <f t="shared" si="9"/>
        <v>22896.2</v>
      </c>
    </row>
    <row r="42" spans="2:13" x14ac:dyDescent="0.2">
      <c r="B42" s="18" t="s">
        <v>35</v>
      </c>
      <c r="C42" s="19" t="s">
        <v>23</v>
      </c>
      <c r="D42" s="19" t="s">
        <v>21</v>
      </c>
      <c r="E42" s="6"/>
      <c r="F42" s="8"/>
      <c r="G42" s="21">
        <v>22321.5</v>
      </c>
      <c r="H42" s="21"/>
      <c r="I42" s="21">
        <f t="shared" si="8"/>
        <v>22321.5</v>
      </c>
      <c r="J42" s="21">
        <v>22896.2</v>
      </c>
      <c r="K42" s="21"/>
      <c r="L42" s="21">
        <f t="shared" si="9"/>
        <v>22896.2</v>
      </c>
    </row>
    <row r="43" spans="2:13" x14ac:dyDescent="0.2">
      <c r="B43" s="34" t="s">
        <v>36</v>
      </c>
      <c r="C43" s="19">
        <v>10</v>
      </c>
      <c r="D43" s="19" t="s">
        <v>14</v>
      </c>
      <c r="E43" s="6"/>
      <c r="F43" s="8"/>
      <c r="G43" s="21">
        <f>G44</f>
        <v>504</v>
      </c>
      <c r="H43" s="21">
        <f>H44</f>
        <v>0</v>
      </c>
      <c r="I43" s="21">
        <f t="shared" si="8"/>
        <v>504</v>
      </c>
      <c r="J43" s="21">
        <f>J44</f>
        <v>504</v>
      </c>
      <c r="K43" s="21">
        <f>K44</f>
        <v>0</v>
      </c>
      <c r="L43" s="21">
        <f t="shared" si="9"/>
        <v>504</v>
      </c>
    </row>
    <row r="44" spans="2:13" x14ac:dyDescent="0.2">
      <c r="B44" s="34" t="s">
        <v>37</v>
      </c>
      <c r="C44" s="19" t="s">
        <v>27</v>
      </c>
      <c r="D44" s="19" t="s">
        <v>21</v>
      </c>
      <c r="E44" s="6"/>
      <c r="F44" s="8"/>
      <c r="G44" s="21">
        <v>504</v>
      </c>
      <c r="H44" s="21"/>
      <c r="I44" s="21">
        <f t="shared" si="8"/>
        <v>504</v>
      </c>
      <c r="J44" s="21">
        <v>504</v>
      </c>
      <c r="K44" s="21"/>
      <c r="L44" s="21">
        <f t="shared" si="9"/>
        <v>504</v>
      </c>
    </row>
    <row r="45" spans="2:13" x14ac:dyDescent="0.2">
      <c r="B45" s="34" t="s">
        <v>38</v>
      </c>
      <c r="C45" s="19">
        <v>11</v>
      </c>
      <c r="D45" s="19" t="s">
        <v>14</v>
      </c>
      <c r="E45" s="6"/>
      <c r="F45" s="8"/>
      <c r="G45" s="21">
        <f>G46</f>
        <v>100</v>
      </c>
      <c r="H45" s="21">
        <f>H46</f>
        <v>0</v>
      </c>
      <c r="I45" s="21">
        <f t="shared" si="8"/>
        <v>100</v>
      </c>
      <c r="J45" s="21">
        <f>J46</f>
        <v>100</v>
      </c>
      <c r="K45" s="21">
        <f>K46</f>
        <v>0</v>
      </c>
      <c r="L45" s="21">
        <f t="shared" si="9"/>
        <v>100</v>
      </c>
    </row>
    <row r="46" spans="2:13" x14ac:dyDescent="0.2">
      <c r="B46" s="34" t="s">
        <v>41</v>
      </c>
      <c r="C46" s="19" t="s">
        <v>39</v>
      </c>
      <c r="D46" s="19" t="s">
        <v>21</v>
      </c>
      <c r="E46" s="6"/>
      <c r="F46" s="8"/>
      <c r="G46" s="21">
        <v>100</v>
      </c>
      <c r="H46" s="21"/>
      <c r="I46" s="21">
        <f t="shared" si="8"/>
        <v>100</v>
      </c>
      <c r="J46" s="21">
        <v>100</v>
      </c>
      <c r="K46" s="21"/>
      <c r="L46" s="21">
        <f t="shared" si="9"/>
        <v>100</v>
      </c>
    </row>
    <row r="47" spans="2:13" ht="24" x14ac:dyDescent="0.2">
      <c r="B47" s="18" t="s">
        <v>62</v>
      </c>
      <c r="C47" s="19" t="s">
        <v>63</v>
      </c>
      <c r="D47" s="19" t="s">
        <v>14</v>
      </c>
      <c r="E47" s="19"/>
      <c r="F47" s="20"/>
      <c r="G47" s="21">
        <f t="shared" ref="G47:L47" si="10">G48</f>
        <v>0</v>
      </c>
      <c r="H47" s="21">
        <f t="shared" si="10"/>
        <v>5.8</v>
      </c>
      <c r="I47" s="21">
        <f t="shared" si="10"/>
        <v>5.8</v>
      </c>
      <c r="J47" s="21">
        <f t="shared" si="10"/>
        <v>0</v>
      </c>
      <c r="K47" s="21">
        <f t="shared" si="10"/>
        <v>2.7</v>
      </c>
      <c r="L47" s="21">
        <f t="shared" si="10"/>
        <v>2.7</v>
      </c>
    </row>
    <row r="48" spans="2:13" x14ac:dyDescent="0.2">
      <c r="B48" s="18" t="s">
        <v>64</v>
      </c>
      <c r="C48" s="19" t="s">
        <v>63</v>
      </c>
      <c r="D48" s="19" t="s">
        <v>21</v>
      </c>
      <c r="E48" s="19"/>
      <c r="F48" s="20"/>
      <c r="G48" s="21">
        <v>0</v>
      </c>
      <c r="H48" s="21">
        <v>5.8</v>
      </c>
      <c r="I48" s="21">
        <f t="shared" ref="I48" si="11">G48+H48</f>
        <v>5.8</v>
      </c>
      <c r="J48" s="21">
        <v>0</v>
      </c>
      <c r="K48" s="21">
        <v>2.7</v>
      </c>
      <c r="L48" s="21">
        <f t="shared" ref="L48" si="12">J48+K48</f>
        <v>2.7</v>
      </c>
    </row>
    <row r="49" spans="2:12" x14ac:dyDescent="0.2">
      <c r="B49" s="36" t="s">
        <v>40</v>
      </c>
      <c r="C49" s="27"/>
      <c r="D49" s="27"/>
      <c r="E49" s="6"/>
      <c r="F49" s="16"/>
      <c r="G49" s="37">
        <f>G15+G22+G24+G28+G34+G39+G41+G43+G45+G47</f>
        <v>166347.1</v>
      </c>
      <c r="H49" s="37">
        <f t="shared" ref="H49:L49" si="13">H15+H22+H24+H28+H34+H39+H41+H43+H45+H47</f>
        <v>0</v>
      </c>
      <c r="I49" s="37">
        <f t="shared" si="13"/>
        <v>166347.09999999998</v>
      </c>
      <c r="J49" s="37">
        <f t="shared" si="13"/>
        <v>158342.00000000003</v>
      </c>
      <c r="K49" s="37">
        <f t="shared" si="13"/>
        <v>0</v>
      </c>
      <c r="L49" s="37">
        <f t="shared" si="13"/>
        <v>158342.00000000003</v>
      </c>
    </row>
  </sheetData>
  <autoFilter ref="B14:J49">
    <filterColumn colId="7">
      <filters>
        <filter val="1 757,6"/>
        <filter val="1 835,5"/>
        <filter val="1 960,0"/>
        <filter val="100,0"/>
        <filter val="13 483,0"/>
        <filter val="158,0"/>
        <filter val="166 347,1"/>
        <filter val="18 002,7"/>
        <filter val="22 321,5"/>
        <filter val="25,0"/>
        <filter val="253,0"/>
        <filter val="3 380,0"/>
        <filter val="35 782,3"/>
        <filter val="37 759,9"/>
        <filter val="40 220,3"/>
        <filter val="46 430,3"/>
        <filter val="5 510,0"/>
        <filter val="5,8"/>
        <filter val="50,0"/>
        <filter val="504,0"/>
        <filter val="70,0"/>
        <filter val="700,0"/>
        <filter val="724,2"/>
        <filter val="76 972,2"/>
      </filters>
    </filterColumn>
  </autoFilter>
  <mergeCells count="1">
    <mergeCell ref="B11:I11"/>
  </mergeCells>
  <pageMargins left="0.39370078740157483" right="0.19685039370078741" top="0.59055118110236227" bottom="0.59055118110236227" header="0.19685039370078741" footer="0.19685039370078741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8 Р и ПР 2025-2026</vt:lpstr>
      <vt:lpstr>'прил 8 Р и ПР 2025-2026'!Область_печати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2024-05-23T06:36:28Z</cp:lastPrinted>
  <dcterms:created xsi:type="dcterms:W3CDTF">2013-11-14T08:43:48Z</dcterms:created>
  <dcterms:modified xsi:type="dcterms:W3CDTF">2024-05-23T06:36:30Z</dcterms:modified>
</cp:coreProperties>
</file>