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344.44417\"/>
    </mc:Choice>
  </mc:AlternateContent>
  <bookViews>
    <workbookView xWindow="45" yWindow="90" windowWidth="11325" windowHeight="12285"/>
  </bookViews>
  <sheets>
    <sheet name="6 муниципальные прогр.2025-2026" sheetId="4" r:id="rId1"/>
  </sheets>
  <definedNames>
    <definedName name="_xlnm._FilterDatabase" localSheetId="0" hidden="1">'6 муниципальные прогр.2025-2026'!$A$13:$G$271</definedName>
    <definedName name="_xlnm.Print_Area" localSheetId="0">'6 муниципальные прогр.2025-2026'!$A$1:$J$269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57" i="4" l="1"/>
  <c r="F257" i="4"/>
  <c r="H79" i="4" l="1"/>
  <c r="J267" i="4"/>
  <c r="J266" i="4" s="1"/>
  <c r="I266" i="4"/>
  <c r="J265" i="4"/>
  <c r="J264" i="4" s="1"/>
  <c r="I264" i="4"/>
  <c r="J261" i="4"/>
  <c r="J260" i="4" s="1"/>
  <c r="J259" i="4" s="1"/>
  <c r="I260" i="4"/>
  <c r="I259" i="4" s="1"/>
  <c r="J258" i="4"/>
  <c r="J257" i="4" s="1"/>
  <c r="J256" i="4" s="1"/>
  <c r="I256" i="4"/>
  <c r="J254" i="4"/>
  <c r="J253" i="4" s="1"/>
  <c r="J252" i="4" s="1"/>
  <c r="J251" i="4" s="1"/>
  <c r="I253" i="4"/>
  <c r="I252" i="4" s="1"/>
  <c r="I251" i="4" s="1"/>
  <c r="J249" i="4"/>
  <c r="J248" i="4" s="1"/>
  <c r="I248" i="4"/>
  <c r="J247" i="4"/>
  <c r="J246" i="4" s="1"/>
  <c r="I246" i="4"/>
  <c r="J241" i="4"/>
  <c r="J240" i="4"/>
  <c r="I239" i="4"/>
  <c r="J238" i="4"/>
  <c r="J237" i="4" s="1"/>
  <c r="I237" i="4"/>
  <c r="J236" i="4"/>
  <c r="J235" i="4" s="1"/>
  <c r="I235" i="4"/>
  <c r="J231" i="4"/>
  <c r="J230" i="4" s="1"/>
  <c r="I230" i="4"/>
  <c r="J228" i="4"/>
  <c r="J227" i="4" s="1"/>
  <c r="J226" i="4" s="1"/>
  <c r="I227" i="4"/>
  <c r="I226" i="4" s="1"/>
  <c r="J222" i="4"/>
  <c r="J221" i="4" s="1"/>
  <c r="I221" i="4"/>
  <c r="J220" i="4"/>
  <c r="J219" i="4" s="1"/>
  <c r="I219" i="4"/>
  <c r="J216" i="4"/>
  <c r="J215" i="4" s="1"/>
  <c r="I215" i="4"/>
  <c r="J214" i="4"/>
  <c r="J213" i="4" s="1"/>
  <c r="I213" i="4"/>
  <c r="J211" i="4"/>
  <c r="J210" i="4" s="1"/>
  <c r="I210" i="4"/>
  <c r="J209" i="4"/>
  <c r="J208" i="4" s="1"/>
  <c r="I208" i="4"/>
  <c r="J206" i="4"/>
  <c r="J205" i="4" s="1"/>
  <c r="I205" i="4"/>
  <c r="J204" i="4"/>
  <c r="J203" i="4" s="1"/>
  <c r="I203" i="4"/>
  <c r="J201" i="4"/>
  <c r="J200" i="4" s="1"/>
  <c r="I200" i="4"/>
  <c r="J199" i="4"/>
  <c r="J198" i="4" s="1"/>
  <c r="I198" i="4"/>
  <c r="J196" i="4"/>
  <c r="J195" i="4" s="1"/>
  <c r="I195" i="4"/>
  <c r="J194" i="4"/>
  <c r="J193" i="4" s="1"/>
  <c r="I193" i="4"/>
  <c r="J191" i="4"/>
  <c r="J190" i="4" s="1"/>
  <c r="I190" i="4"/>
  <c r="J189" i="4"/>
  <c r="J188" i="4" s="1"/>
  <c r="I188" i="4"/>
  <c r="J186" i="4"/>
  <c r="J185" i="4" s="1"/>
  <c r="I185" i="4"/>
  <c r="J184" i="4"/>
  <c r="J183" i="4" s="1"/>
  <c r="I183" i="4"/>
  <c r="J180" i="4"/>
  <c r="J179" i="4" s="1"/>
  <c r="J178" i="4" s="1"/>
  <c r="J177" i="4" s="1"/>
  <c r="I179" i="4"/>
  <c r="I178" i="4" s="1"/>
  <c r="J174" i="4"/>
  <c r="J173" i="4" s="1"/>
  <c r="J172" i="4" s="1"/>
  <c r="J171" i="4" s="1"/>
  <c r="J170" i="4" s="1"/>
  <c r="J169" i="4" s="1"/>
  <c r="I173" i="4"/>
  <c r="I172" i="4" s="1"/>
  <c r="I171" i="4" s="1"/>
  <c r="I169" i="4"/>
  <c r="J168" i="4"/>
  <c r="J167" i="4" s="1"/>
  <c r="J166" i="4" s="1"/>
  <c r="I167" i="4"/>
  <c r="I166" i="4" s="1"/>
  <c r="J165" i="4"/>
  <c r="J164" i="4" s="1"/>
  <c r="J163" i="4" s="1"/>
  <c r="I164" i="4"/>
  <c r="I163" i="4" s="1"/>
  <c r="J162" i="4"/>
  <c r="J161" i="4" s="1"/>
  <c r="J160" i="4" s="1"/>
  <c r="I161" i="4"/>
  <c r="I160" i="4" s="1"/>
  <c r="J159" i="4"/>
  <c r="J158" i="4" s="1"/>
  <c r="J157" i="4" s="1"/>
  <c r="I158" i="4"/>
  <c r="I157" i="4" s="1"/>
  <c r="J156" i="4"/>
  <c r="J155" i="4" s="1"/>
  <c r="J154" i="4" s="1"/>
  <c r="J153" i="4" s="1"/>
  <c r="I155" i="4"/>
  <c r="I154" i="4" s="1"/>
  <c r="J152" i="4"/>
  <c r="J151" i="4" s="1"/>
  <c r="J150" i="4" s="1"/>
  <c r="J149" i="4" s="1"/>
  <c r="I151" i="4"/>
  <c r="I150" i="4" s="1"/>
  <c r="J146" i="4"/>
  <c r="J145" i="4" s="1"/>
  <c r="J144" i="4" s="1"/>
  <c r="I145" i="4"/>
  <c r="I144" i="4" s="1"/>
  <c r="J143" i="4"/>
  <c r="J142" i="4" s="1"/>
  <c r="J141" i="4" s="1"/>
  <c r="I142" i="4"/>
  <c r="I141" i="4" s="1"/>
  <c r="I138" i="4"/>
  <c r="J137" i="4"/>
  <c r="J136" i="4" s="1"/>
  <c r="J135" i="4" s="1"/>
  <c r="I136" i="4"/>
  <c r="I135" i="4" s="1"/>
  <c r="J134" i="4"/>
  <c r="J133" i="4" s="1"/>
  <c r="J132" i="4" s="1"/>
  <c r="J131" i="4" s="1"/>
  <c r="I133" i="4"/>
  <c r="I132" i="4" s="1"/>
  <c r="I131" i="4" s="1"/>
  <c r="J130" i="4"/>
  <c r="J129" i="4" s="1"/>
  <c r="J128" i="4" s="1"/>
  <c r="I129" i="4"/>
  <c r="J127" i="4"/>
  <c r="J126" i="4" s="1"/>
  <c r="I126" i="4"/>
  <c r="I122" i="4"/>
  <c r="J121" i="4"/>
  <c r="J120" i="4" s="1"/>
  <c r="J119" i="4" s="1"/>
  <c r="J118" i="4" s="1"/>
  <c r="I120" i="4"/>
  <c r="I119" i="4" s="1"/>
  <c r="I118" i="4" s="1"/>
  <c r="J117" i="4"/>
  <c r="J116" i="4" s="1"/>
  <c r="J115" i="4" s="1"/>
  <c r="J114" i="4" s="1"/>
  <c r="I116" i="4"/>
  <c r="I115" i="4" s="1"/>
  <c r="J113" i="4"/>
  <c r="J112" i="4" s="1"/>
  <c r="J111" i="4" s="1"/>
  <c r="J110" i="4" s="1"/>
  <c r="I112" i="4"/>
  <c r="I111" i="4" s="1"/>
  <c r="J109" i="4"/>
  <c r="J108" i="4" s="1"/>
  <c r="J107" i="4" s="1"/>
  <c r="I108" i="4"/>
  <c r="I107" i="4" s="1"/>
  <c r="J106" i="4"/>
  <c r="J105" i="4" s="1"/>
  <c r="J104" i="4" s="1"/>
  <c r="I105" i="4"/>
  <c r="I104" i="4" s="1"/>
  <c r="J100" i="4"/>
  <c r="J99" i="4" s="1"/>
  <c r="J98" i="4" s="1"/>
  <c r="J97" i="4" s="1"/>
  <c r="I99" i="4"/>
  <c r="I98" i="4" s="1"/>
  <c r="I97" i="4" s="1"/>
  <c r="J96" i="4"/>
  <c r="J95" i="4" s="1"/>
  <c r="J94" i="4" s="1"/>
  <c r="I95" i="4"/>
  <c r="I94" i="4" s="1"/>
  <c r="J93" i="4"/>
  <c r="J92" i="4" s="1"/>
  <c r="J91" i="4" s="1"/>
  <c r="I92" i="4"/>
  <c r="I91" i="4" s="1"/>
  <c r="J87" i="4"/>
  <c r="J86" i="4" s="1"/>
  <c r="J85" i="4" s="1"/>
  <c r="J84" i="4" s="1"/>
  <c r="I86" i="4"/>
  <c r="J83" i="4"/>
  <c r="J82" i="4"/>
  <c r="I81" i="4"/>
  <c r="J80" i="4"/>
  <c r="J79" i="4" s="1"/>
  <c r="I79" i="4"/>
  <c r="J76" i="4"/>
  <c r="J75" i="4"/>
  <c r="I74" i="4"/>
  <c r="J73" i="4"/>
  <c r="J72" i="4" s="1"/>
  <c r="I72" i="4"/>
  <c r="J71" i="4"/>
  <c r="J70" i="4" s="1"/>
  <c r="I70" i="4"/>
  <c r="J67" i="4"/>
  <c r="J66" i="4" s="1"/>
  <c r="J65" i="4" s="1"/>
  <c r="I66" i="4"/>
  <c r="I65" i="4" s="1"/>
  <c r="I84" i="4" s="1"/>
  <c r="J64" i="4"/>
  <c r="J63" i="4" s="1"/>
  <c r="I63" i="4"/>
  <c r="J62" i="4"/>
  <c r="J61" i="4" s="1"/>
  <c r="I61" i="4"/>
  <c r="J60" i="4"/>
  <c r="J59" i="4" s="1"/>
  <c r="J58" i="4" s="1"/>
  <c r="I59" i="4"/>
  <c r="J57" i="4"/>
  <c r="J56" i="4" s="1"/>
  <c r="I56" i="4"/>
  <c r="I55" i="4"/>
  <c r="J51" i="4"/>
  <c r="J50" i="4" s="1"/>
  <c r="J49" i="4" s="1"/>
  <c r="J48" i="4" s="1"/>
  <c r="I50" i="4"/>
  <c r="I49" i="4" s="1"/>
  <c r="J47" i="4"/>
  <c r="J46" i="4" s="1"/>
  <c r="J45" i="4" s="1"/>
  <c r="J44" i="4" s="1"/>
  <c r="I46" i="4"/>
  <c r="I45" i="4" s="1"/>
  <c r="I44" i="4" s="1"/>
  <c r="J43" i="4"/>
  <c r="J42" i="4" s="1"/>
  <c r="J41" i="4" s="1"/>
  <c r="J40" i="4" s="1"/>
  <c r="J39" i="4" s="1"/>
  <c r="I42" i="4"/>
  <c r="I41" i="4" s="1"/>
  <c r="J37" i="4"/>
  <c r="J36" i="4" s="1"/>
  <c r="J35" i="4" s="1"/>
  <c r="I36" i="4"/>
  <c r="I35" i="4" s="1"/>
  <c r="J34" i="4"/>
  <c r="J33" i="4" s="1"/>
  <c r="J32" i="4" s="1"/>
  <c r="I33" i="4"/>
  <c r="I32" i="4" s="1"/>
  <c r="J31" i="4"/>
  <c r="J30" i="4" s="1"/>
  <c r="J29" i="4" s="1"/>
  <c r="I30" i="4"/>
  <c r="I29" i="4" s="1"/>
  <c r="J27" i="4"/>
  <c r="J26" i="4" s="1"/>
  <c r="J25" i="4" s="1"/>
  <c r="J24" i="4" s="1"/>
  <c r="I26" i="4"/>
  <c r="I25" i="4" s="1"/>
  <c r="I24" i="4" s="1"/>
  <c r="J23" i="4"/>
  <c r="J22" i="4" s="1"/>
  <c r="J21" i="4" s="1"/>
  <c r="J20" i="4" s="1"/>
  <c r="I22" i="4"/>
  <c r="I21" i="4" s="1"/>
  <c r="J19" i="4"/>
  <c r="J18" i="4" s="1"/>
  <c r="J17" i="4" s="1"/>
  <c r="J16" i="4" s="1"/>
  <c r="I18" i="4"/>
  <c r="I17" i="4" s="1"/>
  <c r="G80" i="4"/>
  <c r="G79" i="4" s="1"/>
  <c r="F79" i="4"/>
  <c r="E79" i="4"/>
  <c r="J148" i="4" l="1"/>
  <c r="J147" i="4" s="1"/>
  <c r="J255" i="4"/>
  <c r="J90" i="4"/>
  <c r="J89" i="4" s="1"/>
  <c r="J88" i="4" s="1"/>
  <c r="J140" i="4"/>
  <c r="J139" i="4" s="1"/>
  <c r="J138" i="4" s="1"/>
  <c r="J239" i="4"/>
  <c r="J38" i="4"/>
  <c r="I69" i="4"/>
  <c r="I68" i="4" s="1"/>
  <c r="J81" i="4"/>
  <c r="J78" i="4" s="1"/>
  <c r="J77" i="4" s="1"/>
  <c r="I218" i="4"/>
  <c r="I234" i="4"/>
  <c r="J125" i="4"/>
  <c r="J124" i="4" s="1"/>
  <c r="J123" i="4" s="1"/>
  <c r="J122" i="4" s="1"/>
  <c r="J234" i="4"/>
  <c r="I140" i="4"/>
  <c r="I263" i="4"/>
  <c r="I262" i="4" s="1"/>
  <c r="I85" i="4" s="1"/>
  <c r="I225" i="4"/>
  <c r="J74" i="4"/>
  <c r="J69" i="4" s="1"/>
  <c r="J68" i="4" s="1"/>
  <c r="I125" i="4"/>
  <c r="I124" i="4" s="1"/>
  <c r="I245" i="4"/>
  <c r="I244" i="4" s="1"/>
  <c r="I243" i="4" s="1"/>
  <c r="I242" i="4" s="1"/>
  <c r="I268" i="4" s="1"/>
  <c r="I103" i="4"/>
  <c r="J182" i="4"/>
  <c r="J187" i="4"/>
  <c r="J192" i="4"/>
  <c r="J197" i="4"/>
  <c r="J202" i="4"/>
  <c r="J207" i="4"/>
  <c r="J212" i="4"/>
  <c r="J263" i="4"/>
  <c r="J262" i="4" s="1"/>
  <c r="I28" i="4"/>
  <c r="I182" i="4"/>
  <c r="I187" i="4"/>
  <c r="I192" i="4"/>
  <c r="I197" i="4"/>
  <c r="I202" i="4"/>
  <c r="I207" i="4"/>
  <c r="I212" i="4"/>
  <c r="I78" i="4"/>
  <c r="I77" i="4" s="1"/>
  <c r="J229" i="4"/>
  <c r="J224" i="4" s="1"/>
  <c r="J225" i="4"/>
  <c r="J103" i="4"/>
  <c r="J102" i="4" s="1"/>
  <c r="J101" i="4" s="1"/>
  <c r="J218" i="4"/>
  <c r="J217" i="4" s="1"/>
  <c r="J28" i="4"/>
  <c r="J14" i="4" s="1"/>
  <c r="J245" i="4"/>
  <c r="J244" i="4" s="1"/>
  <c r="J243" i="4" s="1"/>
  <c r="J242" i="4" s="1"/>
  <c r="J55" i="4"/>
  <c r="J54" i="4" s="1"/>
  <c r="J53" i="4" s="1"/>
  <c r="J52" i="4" s="1"/>
  <c r="I229" i="4"/>
  <c r="I224" i="4" s="1"/>
  <c r="H194" i="4"/>
  <c r="H71" i="4"/>
  <c r="J250" i="4" l="1"/>
  <c r="J181" i="4"/>
  <c r="J176" i="4" s="1"/>
  <c r="J175" i="4" s="1"/>
  <c r="J15" i="4"/>
  <c r="I233" i="4"/>
  <c r="J233" i="4"/>
  <c r="J232" i="4" s="1"/>
  <c r="J223" i="4" s="1"/>
  <c r="E71" i="4"/>
  <c r="E194" i="4"/>
  <c r="H189" i="4"/>
  <c r="E189" i="4"/>
  <c r="J268" i="4" l="1"/>
  <c r="H257" i="4"/>
  <c r="H256" i="4" s="1"/>
  <c r="E257" i="4"/>
  <c r="E256" i="4" s="1"/>
  <c r="F256" i="4"/>
  <c r="H266" i="4" l="1"/>
  <c r="H264" i="4"/>
  <c r="H260" i="4"/>
  <c r="H259" i="4" s="1"/>
  <c r="H255" i="4" s="1"/>
  <c r="H253" i="4"/>
  <c r="H252" i="4" s="1"/>
  <c r="H251" i="4" s="1"/>
  <c r="H248" i="4"/>
  <c r="H246" i="4"/>
  <c r="H239" i="4"/>
  <c r="H237" i="4"/>
  <c r="H235" i="4"/>
  <c r="H230" i="4"/>
  <c r="H229" i="4" s="1"/>
  <c r="H227" i="4"/>
  <c r="H226" i="4" s="1"/>
  <c r="H221" i="4"/>
  <c r="H219" i="4"/>
  <c r="H215" i="4"/>
  <c r="H213" i="4"/>
  <c r="H210" i="4"/>
  <c r="H208" i="4"/>
  <c r="H205" i="4"/>
  <c r="H203" i="4"/>
  <c r="H200" i="4"/>
  <c r="H198" i="4"/>
  <c r="H195" i="4"/>
  <c r="H193" i="4"/>
  <c r="H190" i="4"/>
  <c r="H188" i="4"/>
  <c r="H185" i="4"/>
  <c r="H183" i="4"/>
  <c r="H179" i="4"/>
  <c r="H178" i="4" s="1"/>
  <c r="H177" i="4" s="1"/>
  <c r="H173" i="4"/>
  <c r="H172" i="4" s="1"/>
  <c r="H171" i="4" s="1"/>
  <c r="H170" i="4" s="1"/>
  <c r="H169" i="4" s="1"/>
  <c r="H167" i="4"/>
  <c r="H166" i="4" s="1"/>
  <c r="H164" i="4"/>
  <c r="H163" i="4" s="1"/>
  <c r="H161" i="4"/>
  <c r="H160" i="4" s="1"/>
  <c r="H158" i="4"/>
  <c r="H157" i="4" s="1"/>
  <c r="H155" i="4"/>
  <c r="H154" i="4" s="1"/>
  <c r="H151" i="4"/>
  <c r="H150" i="4" s="1"/>
  <c r="H149" i="4" s="1"/>
  <c r="H145" i="4"/>
  <c r="H144" i="4" s="1"/>
  <c r="H142" i="4"/>
  <c r="H141" i="4" s="1"/>
  <c r="H136" i="4"/>
  <c r="H135" i="4" s="1"/>
  <c r="H133" i="4"/>
  <c r="H132" i="4" s="1"/>
  <c r="H129" i="4"/>
  <c r="H128" i="4" s="1"/>
  <c r="H126" i="4"/>
  <c r="H125" i="4" s="1"/>
  <c r="H120" i="4"/>
  <c r="H119" i="4" s="1"/>
  <c r="H118" i="4" s="1"/>
  <c r="H116" i="4"/>
  <c r="H115" i="4" s="1"/>
  <c r="H114" i="4" s="1"/>
  <c r="H112" i="4"/>
  <c r="H111" i="4" s="1"/>
  <c r="H110" i="4" s="1"/>
  <c r="H108" i="4"/>
  <c r="H107" i="4" s="1"/>
  <c r="H105" i="4"/>
  <c r="H104" i="4" s="1"/>
  <c r="H99" i="4"/>
  <c r="H98" i="4" s="1"/>
  <c r="H97" i="4" s="1"/>
  <c r="H95" i="4"/>
  <c r="H94" i="4" s="1"/>
  <c r="H93" i="4"/>
  <c r="H92" i="4" s="1"/>
  <c r="H91" i="4" s="1"/>
  <c r="H86" i="4"/>
  <c r="H85" i="4" s="1"/>
  <c r="H84" i="4" s="1"/>
  <c r="H81" i="4"/>
  <c r="H78" i="4" s="1"/>
  <c r="H77" i="4" s="1"/>
  <c r="H74" i="4"/>
  <c r="H72" i="4"/>
  <c r="H70" i="4"/>
  <c r="H66" i="4"/>
  <c r="H65" i="4" s="1"/>
  <c r="H63" i="4"/>
  <c r="H61" i="4"/>
  <c r="H59" i="4"/>
  <c r="H56" i="4"/>
  <c r="H55" i="4" s="1"/>
  <c r="H50" i="4"/>
  <c r="H49" i="4" s="1"/>
  <c r="H48" i="4" s="1"/>
  <c r="H46" i="4"/>
  <c r="H45" i="4" s="1"/>
  <c r="H44" i="4" s="1"/>
  <c r="H42" i="4"/>
  <c r="H41" i="4" s="1"/>
  <c r="H40" i="4" s="1"/>
  <c r="H36" i="4"/>
  <c r="H35" i="4" s="1"/>
  <c r="H33" i="4"/>
  <c r="H32" i="4" s="1"/>
  <c r="H30" i="4"/>
  <c r="H29" i="4" s="1"/>
  <c r="H26" i="4"/>
  <c r="H25" i="4" s="1"/>
  <c r="H24" i="4" s="1"/>
  <c r="H22" i="4"/>
  <c r="H21" i="4" s="1"/>
  <c r="H20" i="4" s="1"/>
  <c r="H18" i="4"/>
  <c r="H17" i="4" s="1"/>
  <c r="H16" i="4" s="1"/>
  <c r="H182" i="4" l="1"/>
  <c r="H192" i="4"/>
  <c r="H39" i="4"/>
  <c r="H38" i="4" s="1"/>
  <c r="H202" i="4"/>
  <c r="H245" i="4"/>
  <c r="H244" i="4" s="1"/>
  <c r="H243" i="4" s="1"/>
  <c r="H242" i="4" s="1"/>
  <c r="H263" i="4"/>
  <c r="H262" i="4" s="1"/>
  <c r="H250" i="4" s="1"/>
  <c r="H187" i="4"/>
  <c r="H140" i="4"/>
  <c r="H139" i="4" s="1"/>
  <c r="H138" i="4" s="1"/>
  <c r="H124" i="4"/>
  <c r="H212" i="4"/>
  <c r="H225" i="4"/>
  <c r="H234" i="4"/>
  <c r="H233" i="4" s="1"/>
  <c r="H232" i="4" s="1"/>
  <c r="H28" i="4"/>
  <c r="H15" i="4" s="1"/>
  <c r="H14" i="4" s="1"/>
  <c r="H58" i="4"/>
  <c r="H54" i="4" s="1"/>
  <c r="H224" i="4"/>
  <c r="H69" i="4"/>
  <c r="H68" i="4" s="1"/>
  <c r="H90" i="4"/>
  <c r="H89" i="4" s="1"/>
  <c r="H88" i="4" s="1"/>
  <c r="H103" i="4"/>
  <c r="H102" i="4" s="1"/>
  <c r="H101" i="4" s="1"/>
  <c r="H131" i="4"/>
  <c r="H197" i="4"/>
  <c r="H207" i="4"/>
  <c r="H218" i="4"/>
  <c r="H217" i="4" s="1"/>
  <c r="H153" i="4"/>
  <c r="H148" i="4" s="1"/>
  <c r="H147" i="4" s="1"/>
  <c r="E93" i="4"/>
  <c r="G165" i="4"/>
  <c r="G164" i="4" s="1"/>
  <c r="G163" i="4" s="1"/>
  <c r="F164" i="4"/>
  <c r="F163" i="4" s="1"/>
  <c r="E164" i="4"/>
  <c r="E163" i="4" s="1"/>
  <c r="G162" i="4"/>
  <c r="G161" i="4" s="1"/>
  <c r="G160" i="4" s="1"/>
  <c r="F161" i="4"/>
  <c r="F160" i="4" s="1"/>
  <c r="E161" i="4"/>
  <c r="E160" i="4" s="1"/>
  <c r="H223" i="4" l="1"/>
  <c r="H53" i="4"/>
  <c r="H52" i="4" s="1"/>
  <c r="H181" i="4"/>
  <c r="H176" i="4" s="1"/>
  <c r="H175" i="4" s="1"/>
  <c r="H123" i="4"/>
  <c r="H122" i="4" s="1"/>
  <c r="G241" i="4"/>
  <c r="G240" i="4"/>
  <c r="F239" i="4"/>
  <c r="E239" i="4"/>
  <c r="H268" i="4" l="1"/>
  <c r="H271" i="4" s="1"/>
  <c r="G239" i="4"/>
  <c r="F59" i="4"/>
  <c r="G222" i="4"/>
  <c r="G221" i="4" s="1"/>
  <c r="F221" i="4"/>
  <c r="E221" i="4"/>
  <c r="E18" i="4" l="1"/>
  <c r="E17" i="4" s="1"/>
  <c r="E16" i="4" s="1"/>
  <c r="F18" i="4"/>
  <c r="F17" i="4" s="1"/>
  <c r="G19" i="4"/>
  <c r="G18" i="4" s="1"/>
  <c r="G17" i="4" s="1"/>
  <c r="G16" i="4" s="1"/>
  <c r="G267" i="4"/>
  <c r="G266" i="4" s="1"/>
  <c r="F266" i="4"/>
  <c r="E266" i="4"/>
  <c r="G265" i="4"/>
  <c r="G264" i="4" s="1"/>
  <c r="F264" i="4"/>
  <c r="E264" i="4"/>
  <c r="G87" i="4"/>
  <c r="G86" i="4" s="1"/>
  <c r="G85" i="4" s="1"/>
  <c r="G84" i="4" s="1"/>
  <c r="F86" i="4"/>
  <c r="E86" i="4"/>
  <c r="E85" i="4" s="1"/>
  <c r="E84" i="4" s="1"/>
  <c r="G261" i="4"/>
  <c r="G260" i="4" s="1"/>
  <c r="G259" i="4" s="1"/>
  <c r="F260" i="4"/>
  <c r="F259" i="4" s="1"/>
  <c r="E260" i="4"/>
  <c r="E259" i="4" s="1"/>
  <c r="E255" i="4" s="1"/>
  <c r="G258" i="4"/>
  <c r="G257" i="4" s="1"/>
  <c r="G256" i="4" s="1"/>
  <c r="G254" i="4"/>
  <c r="G253" i="4" s="1"/>
  <c r="G252" i="4" s="1"/>
  <c r="G251" i="4" s="1"/>
  <c r="F253" i="4"/>
  <c r="F252" i="4" s="1"/>
  <c r="F251" i="4" s="1"/>
  <c r="E253" i="4"/>
  <c r="E252" i="4" s="1"/>
  <c r="E251" i="4" s="1"/>
  <c r="G249" i="4"/>
  <c r="G248" i="4" s="1"/>
  <c r="F248" i="4"/>
  <c r="E248" i="4"/>
  <c r="G247" i="4"/>
  <c r="G246" i="4" s="1"/>
  <c r="F246" i="4"/>
  <c r="E246" i="4"/>
  <c r="G238" i="4"/>
  <c r="G237" i="4" s="1"/>
  <c r="F237" i="4"/>
  <c r="E237" i="4"/>
  <c r="G236" i="4"/>
  <c r="G235" i="4" s="1"/>
  <c r="F235" i="4"/>
  <c r="E235" i="4"/>
  <c r="G231" i="4"/>
  <c r="G230" i="4" s="1"/>
  <c r="G229" i="4" s="1"/>
  <c r="F230" i="4"/>
  <c r="F229" i="4" s="1"/>
  <c r="E230" i="4"/>
  <c r="E229" i="4" s="1"/>
  <c r="G228" i="4"/>
  <c r="G227" i="4" s="1"/>
  <c r="F227" i="4"/>
  <c r="F226" i="4" s="1"/>
  <c r="E227" i="4"/>
  <c r="G220" i="4"/>
  <c r="G219" i="4" s="1"/>
  <c r="F219" i="4"/>
  <c r="E219" i="4"/>
  <c r="G216" i="4"/>
  <c r="G215" i="4" s="1"/>
  <c r="F215" i="4"/>
  <c r="E215" i="4"/>
  <c r="G214" i="4"/>
  <c r="G213" i="4" s="1"/>
  <c r="F213" i="4"/>
  <c r="E213" i="4"/>
  <c r="G211" i="4"/>
  <c r="G210" i="4" s="1"/>
  <c r="F210" i="4"/>
  <c r="E210" i="4"/>
  <c r="G209" i="4"/>
  <c r="G208" i="4" s="1"/>
  <c r="F208" i="4"/>
  <c r="E208" i="4"/>
  <c r="G206" i="4"/>
  <c r="G205" i="4" s="1"/>
  <c r="F205" i="4"/>
  <c r="E205" i="4"/>
  <c r="G204" i="4"/>
  <c r="G203" i="4" s="1"/>
  <c r="F203" i="4"/>
  <c r="E203" i="4"/>
  <c r="G201" i="4"/>
  <c r="G200" i="4" s="1"/>
  <c r="F200" i="4"/>
  <c r="E200" i="4"/>
  <c r="G199" i="4"/>
  <c r="G198" i="4" s="1"/>
  <c r="F198" i="4"/>
  <c r="E198" i="4"/>
  <c r="G196" i="4"/>
  <c r="G195" i="4" s="1"/>
  <c r="E195" i="4"/>
  <c r="G194" i="4"/>
  <c r="G193" i="4" s="1"/>
  <c r="F193" i="4"/>
  <c r="E193" i="4"/>
  <c r="G191" i="4"/>
  <c r="G190" i="4" s="1"/>
  <c r="F190" i="4"/>
  <c r="E190" i="4"/>
  <c r="G189" i="4"/>
  <c r="G188" i="4" s="1"/>
  <c r="F188" i="4"/>
  <c r="E188" i="4"/>
  <c r="G186" i="4"/>
  <c r="G185" i="4" s="1"/>
  <c r="F185" i="4"/>
  <c r="E185" i="4"/>
  <c r="G184" i="4"/>
  <c r="G183" i="4" s="1"/>
  <c r="F183" i="4"/>
  <c r="E183" i="4"/>
  <c r="G180" i="4"/>
  <c r="G179" i="4" s="1"/>
  <c r="G178" i="4" s="1"/>
  <c r="G177" i="4" s="1"/>
  <c r="F179" i="4"/>
  <c r="F178" i="4" s="1"/>
  <c r="E179" i="4"/>
  <c r="E178" i="4" s="1"/>
  <c r="E177" i="4" s="1"/>
  <c r="G174" i="4"/>
  <c r="G173" i="4" s="1"/>
  <c r="G172" i="4" s="1"/>
  <c r="G171" i="4" s="1"/>
  <c r="F173" i="4"/>
  <c r="F172" i="4" s="1"/>
  <c r="F171" i="4" s="1"/>
  <c r="F169" i="4" s="1"/>
  <c r="E173" i="4"/>
  <c r="E172" i="4" s="1"/>
  <c r="E171" i="4" s="1"/>
  <c r="G168" i="4"/>
  <c r="G167" i="4" s="1"/>
  <c r="G166" i="4" s="1"/>
  <c r="F167" i="4"/>
  <c r="F166" i="4" s="1"/>
  <c r="E167" i="4"/>
  <c r="E166" i="4" s="1"/>
  <c r="G159" i="4"/>
  <c r="G158" i="4" s="1"/>
  <c r="G157" i="4" s="1"/>
  <c r="F158" i="4"/>
  <c r="F157" i="4" s="1"/>
  <c r="E158" i="4"/>
  <c r="E157" i="4" s="1"/>
  <c r="G156" i="4"/>
  <c r="G155" i="4" s="1"/>
  <c r="G154" i="4" s="1"/>
  <c r="F155" i="4"/>
  <c r="F154" i="4" s="1"/>
  <c r="E155" i="4"/>
  <c r="E154" i="4" s="1"/>
  <c r="G152" i="4"/>
  <c r="G151" i="4" s="1"/>
  <c r="G150" i="4" s="1"/>
  <c r="G149" i="4" s="1"/>
  <c r="F151" i="4"/>
  <c r="F150" i="4" s="1"/>
  <c r="E151" i="4"/>
  <c r="E150" i="4" s="1"/>
  <c r="E149" i="4" s="1"/>
  <c r="G146" i="4"/>
  <c r="G145" i="4" s="1"/>
  <c r="G144" i="4" s="1"/>
  <c r="F145" i="4"/>
  <c r="F144" i="4" s="1"/>
  <c r="E145" i="4"/>
  <c r="E144" i="4" s="1"/>
  <c r="G143" i="4"/>
  <c r="G142" i="4" s="1"/>
  <c r="G141" i="4" s="1"/>
  <c r="F142" i="4"/>
  <c r="F141" i="4" s="1"/>
  <c r="E142" i="4"/>
  <c r="E141" i="4" s="1"/>
  <c r="G137" i="4"/>
  <c r="G136" i="4" s="1"/>
  <c r="G135" i="4" s="1"/>
  <c r="F136" i="4"/>
  <c r="F135" i="4" s="1"/>
  <c r="E136" i="4"/>
  <c r="E135" i="4" s="1"/>
  <c r="G134" i="4"/>
  <c r="G133" i="4" s="1"/>
  <c r="G132" i="4" s="1"/>
  <c r="G131" i="4" s="1"/>
  <c r="F133" i="4"/>
  <c r="F132" i="4" s="1"/>
  <c r="F131" i="4" s="1"/>
  <c r="E133" i="4"/>
  <c r="E132" i="4" s="1"/>
  <c r="G130" i="4"/>
  <c r="G129" i="4" s="1"/>
  <c r="G128" i="4" s="1"/>
  <c r="F129" i="4"/>
  <c r="E129" i="4"/>
  <c r="E128" i="4" s="1"/>
  <c r="G127" i="4"/>
  <c r="G126" i="4" s="1"/>
  <c r="F126" i="4"/>
  <c r="E126" i="4"/>
  <c r="E125" i="4" s="1"/>
  <c r="G121" i="4"/>
  <c r="G120" i="4" s="1"/>
  <c r="G119" i="4" s="1"/>
  <c r="G118" i="4" s="1"/>
  <c r="F120" i="4"/>
  <c r="F119" i="4" s="1"/>
  <c r="F118" i="4" s="1"/>
  <c r="E120" i="4"/>
  <c r="E119" i="4" s="1"/>
  <c r="E118" i="4" s="1"/>
  <c r="G117" i="4"/>
  <c r="G116" i="4" s="1"/>
  <c r="G115" i="4" s="1"/>
  <c r="G114" i="4" s="1"/>
  <c r="F116" i="4"/>
  <c r="F115" i="4" s="1"/>
  <c r="E116" i="4"/>
  <c r="E115" i="4" s="1"/>
  <c r="E114" i="4" s="1"/>
  <c r="G113" i="4"/>
  <c r="G112" i="4" s="1"/>
  <c r="G111" i="4" s="1"/>
  <c r="G110" i="4" s="1"/>
  <c r="F112" i="4"/>
  <c r="F111" i="4" s="1"/>
  <c r="E112" i="4"/>
  <c r="E111" i="4" s="1"/>
  <c r="E110" i="4" s="1"/>
  <c r="G109" i="4"/>
  <c r="G108" i="4" s="1"/>
  <c r="G107" i="4" s="1"/>
  <c r="F108" i="4"/>
  <c r="F107" i="4" s="1"/>
  <c r="E108" i="4"/>
  <c r="E107" i="4" s="1"/>
  <c r="G106" i="4"/>
  <c r="G105" i="4" s="1"/>
  <c r="G104" i="4" s="1"/>
  <c r="F105" i="4"/>
  <c r="F104" i="4" s="1"/>
  <c r="E105" i="4"/>
  <c r="E104" i="4" s="1"/>
  <c r="G100" i="4"/>
  <c r="G99" i="4" s="1"/>
  <c r="G98" i="4" s="1"/>
  <c r="G97" i="4" s="1"/>
  <c r="F99" i="4"/>
  <c r="F98" i="4" s="1"/>
  <c r="F97" i="4" s="1"/>
  <c r="E99" i="4"/>
  <c r="E98" i="4" s="1"/>
  <c r="E97" i="4" s="1"/>
  <c r="G96" i="4"/>
  <c r="G95" i="4" s="1"/>
  <c r="G94" i="4" s="1"/>
  <c r="F95" i="4"/>
  <c r="F94" i="4" s="1"/>
  <c r="E95" i="4"/>
  <c r="E94" i="4" s="1"/>
  <c r="G93" i="4"/>
  <c r="G92" i="4" s="1"/>
  <c r="G91" i="4" s="1"/>
  <c r="F92" i="4"/>
  <c r="F91" i="4" s="1"/>
  <c r="E92" i="4"/>
  <c r="E91" i="4" s="1"/>
  <c r="G83" i="4"/>
  <c r="G82" i="4"/>
  <c r="F81" i="4"/>
  <c r="F78" i="4" s="1"/>
  <c r="F77" i="4" s="1"/>
  <c r="E81" i="4"/>
  <c r="E78" i="4" s="1"/>
  <c r="G76" i="4"/>
  <c r="G75" i="4"/>
  <c r="F74" i="4"/>
  <c r="E74" i="4"/>
  <c r="G73" i="4"/>
  <c r="G72" i="4" s="1"/>
  <c r="F72" i="4"/>
  <c r="E72" i="4"/>
  <c r="G71" i="4"/>
  <c r="G70" i="4" s="1"/>
  <c r="F70" i="4"/>
  <c r="E70" i="4"/>
  <c r="G67" i="4"/>
  <c r="G66" i="4" s="1"/>
  <c r="G65" i="4" s="1"/>
  <c r="F66" i="4"/>
  <c r="F65" i="4" s="1"/>
  <c r="F84" i="4" s="1"/>
  <c r="E66" i="4"/>
  <c r="E65" i="4" s="1"/>
  <c r="G64" i="4"/>
  <c r="G63" i="4" s="1"/>
  <c r="F63" i="4"/>
  <c r="E63" i="4"/>
  <c r="G62" i="4"/>
  <c r="G61" i="4" s="1"/>
  <c r="F61" i="4"/>
  <c r="E61" i="4"/>
  <c r="G60" i="4"/>
  <c r="G59" i="4" s="1"/>
  <c r="E59" i="4"/>
  <c r="G57" i="4"/>
  <c r="G56" i="4" s="1"/>
  <c r="F56" i="4"/>
  <c r="E56" i="4"/>
  <c r="E55" i="4" s="1"/>
  <c r="F55" i="4"/>
  <c r="G51" i="4"/>
  <c r="G50" i="4" s="1"/>
  <c r="G49" i="4" s="1"/>
  <c r="G48" i="4" s="1"/>
  <c r="F50" i="4"/>
  <c r="F49" i="4" s="1"/>
  <c r="E50" i="4"/>
  <c r="E49" i="4" s="1"/>
  <c r="E48" i="4" s="1"/>
  <c r="G47" i="4"/>
  <c r="G46" i="4" s="1"/>
  <c r="G45" i="4" s="1"/>
  <c r="G44" i="4" s="1"/>
  <c r="G40" i="4" s="1"/>
  <c r="F46" i="4"/>
  <c r="F45" i="4" s="1"/>
  <c r="F44" i="4" s="1"/>
  <c r="G43" i="4"/>
  <c r="G42" i="4" s="1"/>
  <c r="G41" i="4" s="1"/>
  <c r="F42" i="4"/>
  <c r="F41" i="4" s="1"/>
  <c r="E42" i="4"/>
  <c r="E41" i="4" s="1"/>
  <c r="E40" i="4" s="1"/>
  <c r="G37" i="4"/>
  <c r="G36" i="4" s="1"/>
  <c r="G35" i="4" s="1"/>
  <c r="F36" i="4"/>
  <c r="F35" i="4" s="1"/>
  <c r="E36" i="4"/>
  <c r="E35" i="4" s="1"/>
  <c r="G34" i="4"/>
  <c r="G33" i="4" s="1"/>
  <c r="G32" i="4" s="1"/>
  <c r="F33" i="4"/>
  <c r="F32" i="4" s="1"/>
  <c r="E33" i="4"/>
  <c r="E32" i="4" s="1"/>
  <c r="G31" i="4"/>
  <c r="G30" i="4" s="1"/>
  <c r="G29" i="4" s="1"/>
  <c r="F30" i="4"/>
  <c r="F29" i="4" s="1"/>
  <c r="E30" i="4"/>
  <c r="E29" i="4" s="1"/>
  <c r="G27" i="4"/>
  <c r="G26" i="4" s="1"/>
  <c r="G25" i="4" s="1"/>
  <c r="G24" i="4" s="1"/>
  <c r="F26" i="4"/>
  <c r="F25" i="4" s="1"/>
  <c r="F24" i="4" s="1"/>
  <c r="E26" i="4"/>
  <c r="E25" i="4" s="1"/>
  <c r="E24" i="4" s="1"/>
  <c r="G23" i="4"/>
  <c r="G22" i="4" s="1"/>
  <c r="G21" i="4" s="1"/>
  <c r="G20" i="4" s="1"/>
  <c r="F22" i="4"/>
  <c r="F21" i="4" s="1"/>
  <c r="E22" i="4"/>
  <c r="E21" i="4" s="1"/>
  <c r="E20" i="4" s="1"/>
  <c r="G255" i="4" l="1"/>
  <c r="G39" i="4"/>
  <c r="G153" i="4"/>
  <c r="G148" i="4" s="1"/>
  <c r="G147" i="4" s="1"/>
  <c r="G90" i="4"/>
  <c r="G89" i="4" s="1"/>
  <c r="G88" i="4" s="1"/>
  <c r="G58" i="4"/>
  <c r="G170" i="4"/>
  <c r="G169" i="4" s="1"/>
  <c r="E131" i="4"/>
  <c r="E153" i="4"/>
  <c r="E148" i="4" s="1"/>
  <c r="E147" i="4" s="1"/>
  <c r="E58" i="4"/>
  <c r="E54" i="4" s="1"/>
  <c r="E90" i="4"/>
  <c r="E89" i="4" s="1"/>
  <c r="E88" i="4" s="1"/>
  <c r="E234" i="4"/>
  <c r="E233" i="4" s="1"/>
  <c r="E170" i="4"/>
  <c r="E169" i="4" s="1"/>
  <c r="E39" i="4"/>
  <c r="E38" i="4" s="1"/>
  <c r="G234" i="4"/>
  <c r="E197" i="4"/>
  <c r="E207" i="4"/>
  <c r="G212" i="4"/>
  <c r="E218" i="4"/>
  <c r="E217" i="4" s="1"/>
  <c r="F218" i="4"/>
  <c r="G225" i="4"/>
  <c r="E77" i="4"/>
  <c r="E182" i="4"/>
  <c r="G182" i="4"/>
  <c r="F202" i="4"/>
  <c r="F224" i="4"/>
  <c r="F125" i="4"/>
  <c r="F124" i="4" s="1"/>
  <c r="F122" i="4" s="1"/>
  <c r="F182" i="4"/>
  <c r="F197" i="4"/>
  <c r="F263" i="4"/>
  <c r="F262" i="4" s="1"/>
  <c r="F250" i="4" s="1"/>
  <c r="E46" i="4"/>
  <c r="E45" i="4" s="1"/>
  <c r="E44" i="4" s="1"/>
  <c r="E212" i="4"/>
  <c r="F225" i="4"/>
  <c r="E245" i="4"/>
  <c r="E244" i="4" s="1"/>
  <c r="E243" i="4" s="1"/>
  <c r="E242" i="4" s="1"/>
  <c r="G55" i="4"/>
  <c r="G81" i="4"/>
  <c r="G78" i="4" s="1"/>
  <c r="G77" i="4" s="1"/>
  <c r="E192" i="4"/>
  <c r="F195" i="4"/>
  <c r="F192" i="4" s="1"/>
  <c r="F212" i="4"/>
  <c r="F234" i="4"/>
  <c r="G74" i="4"/>
  <c r="G69" i="4" s="1"/>
  <c r="G68" i="4" s="1"/>
  <c r="G125" i="4"/>
  <c r="G124" i="4" s="1"/>
  <c r="E187" i="4"/>
  <c r="G192" i="4"/>
  <c r="E202" i="4"/>
  <c r="F245" i="4"/>
  <c r="F244" i="4" s="1"/>
  <c r="F243" i="4" s="1"/>
  <c r="F242" i="4" s="1"/>
  <c r="E263" i="4"/>
  <c r="E262" i="4" s="1"/>
  <c r="E250" i="4" s="1"/>
  <c r="F103" i="4"/>
  <c r="G202" i="4"/>
  <c r="G197" i="4"/>
  <c r="G28" i="4"/>
  <c r="G14" i="4" s="1"/>
  <c r="E69" i="4"/>
  <c r="E68" i="4" s="1"/>
  <c r="E140" i="4"/>
  <c r="G140" i="4"/>
  <c r="F187" i="4"/>
  <c r="F207" i="4"/>
  <c r="G218" i="4"/>
  <c r="G217" i="4" s="1"/>
  <c r="G226" i="4"/>
  <c r="G224" i="4" s="1"/>
  <c r="G245" i="4"/>
  <c r="G244" i="4" s="1"/>
  <c r="G243" i="4" s="1"/>
  <c r="G242" i="4" s="1"/>
  <c r="F69" i="4"/>
  <c r="F68" i="4" s="1"/>
  <c r="E103" i="4"/>
  <c r="E28" i="4"/>
  <c r="E15" i="4" s="1"/>
  <c r="E14" i="4" s="1"/>
  <c r="F28" i="4"/>
  <c r="G263" i="4"/>
  <c r="G262" i="4" s="1"/>
  <c r="G103" i="4"/>
  <c r="G102" i="4" s="1"/>
  <c r="G101" i="4" s="1"/>
  <c r="F140" i="4"/>
  <c r="F138" i="4" s="1"/>
  <c r="G187" i="4"/>
  <c r="G207" i="4"/>
  <c r="E225" i="4"/>
  <c r="E226" i="4"/>
  <c r="E224" i="4" s="1"/>
  <c r="F268" i="4" l="1"/>
  <c r="G54" i="4"/>
  <c r="G53" i="4" s="1"/>
  <c r="G52" i="4" s="1"/>
  <c r="G250" i="4"/>
  <c r="E102" i="4"/>
  <c r="E101" i="4" s="1"/>
  <c r="G181" i="4"/>
  <c r="G176" i="4" s="1"/>
  <c r="G175" i="4" s="1"/>
  <c r="G139" i="4"/>
  <c r="G138" i="4" s="1"/>
  <c r="G123" i="4"/>
  <c r="G122" i="4" s="1"/>
  <c r="G15" i="4"/>
  <c r="E53" i="4"/>
  <c r="E52" i="4" s="1"/>
  <c r="E181" i="4"/>
  <c r="E176" i="4" s="1"/>
  <c r="E175" i="4" s="1"/>
  <c r="E124" i="4"/>
  <c r="E123" i="4" s="1"/>
  <c r="E122" i="4" s="1"/>
  <c r="E139" i="4"/>
  <c r="E138" i="4" s="1"/>
  <c r="F233" i="4"/>
  <c r="G233" i="4"/>
  <c r="G232" i="4" s="1"/>
  <c r="G223" i="4" s="1"/>
  <c r="G38" i="4"/>
  <c r="F85" i="4"/>
  <c r="E232" i="4"/>
  <c r="E223" i="4" s="1"/>
  <c r="G268" i="4" l="1"/>
  <c r="E268" i="4"/>
  <c r="E271" i="4" s="1"/>
</calcChain>
</file>

<file path=xl/sharedStrings.xml><?xml version="1.0" encoding="utf-8"?>
<sst xmlns="http://schemas.openxmlformats.org/spreadsheetml/2006/main" count="565" uniqueCount="232">
  <si>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</si>
  <si>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</si>
  <si>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</si>
  <si>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</si>
  <si>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</si>
  <si>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</si>
  <si>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</si>
  <si>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</si>
  <si>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</si>
  <si>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</si>
  <si>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</si>
  <si>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Иные межбюджетные трансферты</t>
  </si>
  <si>
    <t>Межбюджетные трансферты</t>
  </si>
  <si>
    <t>Социальное обеспечение и иные выплаты населению</t>
  </si>
  <si>
    <t>Услуги в области информационных технологий</t>
  </si>
  <si>
    <t>870</t>
  </si>
  <si>
    <t>Резервные средства</t>
  </si>
  <si>
    <t>800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</si>
  <si>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</si>
  <si>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</si>
  <si>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</si>
  <si>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</si>
  <si>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</si>
  <si>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</si>
  <si>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</si>
  <si>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</si>
  <si>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</si>
  <si>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Исполнение судебных актов</t>
  </si>
  <si>
    <t>Иные выплаты населению</t>
  </si>
  <si>
    <t>Муниципальная программа «Управление муниципальным имуществом в городском поселении Игрим»</t>
  </si>
  <si>
    <t>291F200000</t>
  </si>
  <si>
    <t>291F255550</t>
  </si>
  <si>
    <t>Основное мероприятие "Федеральный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</si>
  <si>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</si>
  <si>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Непрограммное направление деятельности "Обеспечение деятельности Контрольно-счетной палаты Березовского района"</t>
  </si>
  <si>
    <t>Публичные нормативные социальные выплаты гражданам</t>
  </si>
  <si>
    <t>Сумма утвержденная</t>
  </si>
  <si>
    <t>Сумма уточнения</t>
  </si>
  <si>
    <t xml:space="preserve">Муниципальная программа "Формирование современной городской среды городского поселения Игрим" 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</si>
  <si>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</si>
  <si>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Специальные расходы</t>
  </si>
  <si>
    <t>Сумма на год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</si>
  <si>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</si>
  <si>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Реализация инициативных проектов, отобранных по результатам конкурса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</si>
  <si>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</si>
  <si>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</si>
  <si>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</si>
  <si>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Муниципальная программа «Благоустройство территории городского поселения Игрим»</t>
  </si>
  <si>
    <t>22.4.11.00000</t>
  </si>
  <si>
    <t xml:space="preserve">Реализация мероприятий </t>
  </si>
  <si>
    <t>22.4.11.99990</t>
  </si>
  <si>
    <t>Комплекс процессных мероприятий "Мероприятия по санитарной очистке территории поселения"</t>
  </si>
  <si>
    <t>Комплекс процессных мероприятий "Содержание и озеленение парковых зон"</t>
  </si>
  <si>
    <t>22.4.12.00000</t>
  </si>
  <si>
    <t>Реализация мероприятий</t>
  </si>
  <si>
    <t>22.4.12.99990</t>
  </si>
  <si>
    <t>Комплекс процессных мероприятий "Техническое обслуживание и эксплуатация сетей уличного освещения"</t>
  </si>
  <si>
    <t>22.4.13.00000</t>
  </si>
  <si>
    <t>22.4.13.99990</t>
  </si>
  <si>
    <t>Комплекс процессных мероприятий "Организация и содержание мест захоронения"</t>
  </si>
  <si>
    <t>22.4.14.00000</t>
  </si>
  <si>
    <t>22.2.14.82752</t>
  </si>
  <si>
    <t>Cофинансирование расходов на реализацию инициативных проектов, отобранных по результатам конкурса</t>
  </si>
  <si>
    <t>22.2.14.S2752</t>
  </si>
  <si>
    <t>22.4.14.99990</t>
  </si>
  <si>
    <t>29.0.00.00000</t>
  </si>
  <si>
    <t>Комплекс процессных мероприятий "Благоустройство мест массового отдыха населения"</t>
  </si>
  <si>
    <t>29.4.11.00000</t>
  </si>
  <si>
    <t>29.4.11.99990</t>
  </si>
  <si>
    <t>Комплекс процессных мероприятий "Благоустройство дворовых территорий"</t>
  </si>
  <si>
    <t>29.4.12.00000</t>
  </si>
  <si>
    <t>64.0.00.00000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</si>
  <si>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</si>
  <si>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</si>
  <si>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64.4.01.00000</t>
  </si>
  <si>
    <t>Расходы на содержание главы муниципального образования</t>
  </si>
  <si>
    <t>64.4.01.02030</t>
  </si>
  <si>
    <t>Расходы на обеспечение функций органов местного самоуправления</t>
  </si>
  <si>
    <t>64.4.01.02040</t>
  </si>
  <si>
    <t>64.4.11.00000</t>
  </si>
  <si>
    <t>Комплекс процессных мероприятий "Обеспечение деятельности подведомственных муниципальных учреждений"</t>
  </si>
  <si>
    <t>Расходы на обеспечение деятельности (оказание услуг) муниципальных учреждений</t>
  </si>
  <si>
    <t>64.4.11.00590</t>
  </si>
  <si>
    <t>Комплекс процессных мероприятий "Иные расходы на обеспечение органов местного самоуправления"</t>
  </si>
  <si>
    <t>64.4.12.00000</t>
  </si>
  <si>
    <t>64.4.12.02400</t>
  </si>
  <si>
    <t>Прочие расходы органов местного самоуправления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</si>
  <si>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</si>
  <si>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65.0.00.00000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</si>
  <si>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</si>
  <si>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65.4.11.00000</t>
  </si>
  <si>
    <t>65.4.11.89020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</si>
  <si>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</si>
  <si>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65.4.11.99990</t>
  </si>
  <si>
    <t>Комплекс процессных мероприятий "Создание условий для ликвидации непригодного жилищного фонда"</t>
  </si>
  <si>
    <t>65.4.12.00000</t>
  </si>
  <si>
    <t>65.4.12.99990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</si>
  <si>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</si>
  <si>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66.0.00.00000</t>
  </si>
  <si>
    <t>66.4.11.00000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</si>
  <si>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</si>
  <si>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</si>
  <si>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66.4.11.82300</t>
  </si>
  <si>
    <t>66.4.11.S2300</t>
  </si>
  <si>
    <t>Расходы на софинансирование мероприятий для создания условий для деятельности народных дружин</t>
  </si>
  <si>
    <t>66.4.12.00000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</si>
  <si>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</si>
  <si>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66.4.12.99990</t>
  </si>
  <si>
    <t>66.4.13.00000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</si>
  <si>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</si>
  <si>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66.4.13.99990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</si>
  <si>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</si>
  <si>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66.4.14.00000</t>
  </si>
  <si>
    <t>66.4.14.99990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</si>
  <si>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</si>
  <si>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67.0.00.00000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</si>
  <si>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</si>
  <si>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67.4.11.00000</t>
  </si>
  <si>
    <t>67.4.11.22020</t>
  </si>
  <si>
    <t>Управление Резервным фондом</t>
  </si>
  <si>
    <t>67.4.11.99990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</si>
  <si>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</si>
  <si>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67.4.12.00000</t>
  </si>
  <si>
    <t>Создание и содержание резервов материальных ресурсов (запасов) для предупреждения, ликвидации чрезвычайных ситуаций</t>
  </si>
  <si>
    <t>67.4.12.22030</t>
  </si>
  <si>
    <t>67.4.12.99990</t>
  </si>
  <si>
    <t>Муниципальная программа "Поддержка занятости населения в городском поселении Игрим"</t>
  </si>
  <si>
    <t>68.0.00.00000</t>
  </si>
  <si>
    <t>68.4.11.00000</t>
  </si>
  <si>
    <t>Комплекс процессных мероприятий "Содействие трудоустройству граждан"</t>
  </si>
  <si>
    <t>68.4.11.85060</t>
  </si>
  <si>
    <t>Реализация мероприятий по содействию трудоустройству граждан</t>
  </si>
  <si>
    <t>68.4.11.S5060</t>
  </si>
  <si>
    <t>Расходы на софинансирование мероприятий по содействию трудоустройству граждан</t>
  </si>
  <si>
    <t>69.0.0.00.0000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</si>
  <si>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</si>
  <si>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</si>
  <si>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69.4.11.00000</t>
  </si>
  <si>
    <t>69.4.11.99990</t>
  </si>
  <si>
    <t>69.4.12.00000</t>
  </si>
  <si>
    <t>Комплекс процессных мероприятий "Дорожное хозяйство"</t>
  </si>
  <si>
    <t>69.4.12.21100</t>
  </si>
  <si>
    <t>Реализация мероприятий, направленных на содержание автомобильных дорог общего пользования и искусственных сооружений на них</t>
  </si>
  <si>
    <t>69.4.12.S1100</t>
  </si>
  <si>
    <t>69.4.12.99990</t>
  </si>
  <si>
    <t>Муниципальная программа "Цифровое развитие городского поселения Игрим"</t>
  </si>
  <si>
    <t>70.0.00.00000</t>
  </si>
  <si>
    <t>70.4.11.00000</t>
  </si>
  <si>
    <t>Комплекс процессных меропряитий "Функционирование и техническая поддержка информационных систем"</t>
  </si>
  <si>
    <t>70.4.11.20070</t>
  </si>
  <si>
    <t>72.0.00.00000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</si>
  <si>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</si>
  <si>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</si>
  <si>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72.4.11.00000</t>
  </si>
  <si>
    <t>72.4.11.99990</t>
  </si>
  <si>
    <t>72.4.12.00000</t>
  </si>
  <si>
    <t>Комплекс процессных мероприятий  "Подготовка систем коммунальной инфраструктуры к осенне-зимнему периоду"</t>
  </si>
  <si>
    <t>72.4.12.09605</t>
  </si>
  <si>
    <t>72.4.12.S9605</t>
  </si>
  <si>
    <t>72.4.12.82591</t>
  </si>
  <si>
    <t>72.4.12.S2591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</si>
  <si>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</si>
  <si>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72.4.12.89020</t>
  </si>
  <si>
    <t>72.4.12.99990</t>
  </si>
  <si>
    <t>Комплекс процессных мероприятий "Разработка, утверждение, актуализация схем систем коммунальной инфраструктуры"</t>
  </si>
  <si>
    <t>72.4.13.00000</t>
  </si>
  <si>
    <t>72.4.13.99990</t>
  </si>
  <si>
    <t>73.0.00.00000</t>
  </si>
  <si>
    <t>73.2.00.00000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</si>
  <si>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</si>
  <si>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73.2.01.00000</t>
  </si>
  <si>
    <t>Региональный проект "Сохранение культурного и исторического наследия"</t>
  </si>
  <si>
    <t>73.2.01.82520</t>
  </si>
  <si>
    <t>Развитие сферы культуры в муниципальных образованиях Ханты-Мансийского автономного округа - Югры</t>
  </si>
  <si>
    <t>Софинансирование расходов на развитие сферы культуры в муниципальных образованиях Ханты-Мансийского автономного округа - Югры</t>
  </si>
  <si>
    <t>73.4.00.00000</t>
  </si>
  <si>
    <t>Комплексы процессных мероприятий</t>
  </si>
  <si>
    <t>73.4.11.00000</t>
  </si>
  <si>
    <t>73.4.11.00590</t>
  </si>
  <si>
    <t>74.0.00.00000</t>
  </si>
  <si>
    <t>Муниципальная программа "Развитие физической культуры и спорта в городском поселении Игрим"</t>
  </si>
  <si>
    <t>74.4.00.00000</t>
  </si>
  <si>
    <t>Комплекс процессных мероприятий "Обеспечение организации и проведения физкультурных и массовых спортивных мероприятий"</t>
  </si>
  <si>
    <t>74.4.11.00000</t>
  </si>
  <si>
    <t>74.4.11.99990</t>
  </si>
  <si>
    <t>50.0.00.00000</t>
  </si>
  <si>
    <t>50.0.01.00000</t>
  </si>
  <si>
    <t>50.0.01.89020</t>
  </si>
  <si>
    <t>50.0.02.00000</t>
  </si>
  <si>
    <t>Непрограммное направление деятельности "Исполнение отдельных расходных обязательств Березовского района"</t>
  </si>
  <si>
    <t>50.0.02.22030</t>
  </si>
  <si>
    <t>Условно утвержденные расходы</t>
  </si>
  <si>
    <t>Расходы на подготовку и проведение выборов в Березовском районе</t>
  </si>
  <si>
    <t>50.0.02.22050</t>
  </si>
  <si>
    <t>Пенсии за выслугу лет лицам, замещавшим муниципальные должности</t>
  </si>
  <si>
    <t>50.0.03.00000</t>
  </si>
  <si>
    <t>Непрограммное направление деятельности "Осуществление первичного воинского учета органами местного самоуправления поселений, муниципальных и городских округов"</t>
  </si>
  <si>
    <t>50.0.03.51180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</si>
  <si>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</si>
  <si>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22.0.00.00000</t>
  </si>
  <si>
    <t>22.4.00.00000</t>
  </si>
  <si>
    <t>29.4.00.00000</t>
  </si>
  <si>
    <t>29.4.12.99990</t>
  </si>
  <si>
    <t>64.4.00.00000</t>
  </si>
  <si>
    <t>65.4.00.00000</t>
  </si>
  <si>
    <t>66.4.00.00000</t>
  </si>
  <si>
    <t>67.4.00.00000</t>
  </si>
  <si>
    <t>68.4.00.00000</t>
  </si>
  <si>
    <t>69.4.00.00000</t>
  </si>
  <si>
    <t>70.4.00.00000</t>
  </si>
  <si>
    <t>72.4.00.00000</t>
  </si>
  <si>
    <t>72.4.12.09505</t>
  </si>
  <si>
    <t>73.2.01.S2520</t>
  </si>
  <si>
    <t>Непрограммные направления деятельности</t>
  </si>
  <si>
    <t>64.4.01.D9300</t>
  </si>
  <si>
    <t>Комплекс процессных мероприятий "Пенсионное обеспечение"</t>
  </si>
  <si>
    <t>64.4.13.00000</t>
  </si>
  <si>
    <t>64.4.13.72100</t>
  </si>
  <si>
    <t>69.4.12.83000</t>
  </si>
  <si>
    <t>69.4.12.S3000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</si>
  <si>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</si>
  <si>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</si>
  <si>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Приложение № 6</t>
  </si>
  <si>
    <t>2025 г.</t>
  </si>
  <si>
    <t>2026 г.</t>
  </si>
  <si>
    <t>Муниципальная программа «Культурное пространство городского поселения Игрим»</t>
  </si>
  <si>
    <t xml:space="preserve">от 26.12.2023 г.  № 36 </t>
  </si>
  <si>
    <t>Обслуживание государственного (муниципального) долга</t>
  </si>
  <si>
    <t>Обслуживание муниципального долга</t>
  </si>
  <si>
    <t>Приложение № 5</t>
  </si>
  <si>
    <t>Распределение бюджетных ассигнований по целевым статьям (муниципальным программам городского поселения Игрим и непрограммным направлениям деятельности), группам и подгруппам видов расходов классификации расходов бюджета городского поселения Игрим на плановый период 2025-2026 годов</t>
  </si>
  <si>
    <t xml:space="preserve">от 23.05.2024 г. № 79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</si>
</sst>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67">
    <xf numFmtId="0" fontId="0" fillId="0" borderId="0" xfId="0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/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/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protection hidden="1"/>
    </xf>
    <xf numFmtId="170" fontId="6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 applyProtection="1">
      <alignment horizontal="center" wrapText="1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3" fillId="0" borderId="0" xfId="1" applyNumberFormat="1" applyFont="1" applyFill="1"/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3" xfId="1" applyNumberFormat="1" applyFont="1" applyFill="1" applyBorder="1" applyAlignment="1" applyProtection="1">
      <alignment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170" fontId="8" fillId="0" borderId="0" xfId="1" applyNumberFormat="1" applyFont="1" applyFill="1"/>
    <xf numFmtId="0" fontId="5" fillId="0" borderId="1" xfId="0" applyNumberFormat="1" applyFont="1" applyFill="1" applyBorder="1" applyAlignment="1">
      <alignment horizontal="left" vertical="center" wrapText="1"/>
    </xf>
    <xf numFmtId="0" fontId="9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166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0" applyNumberFormat="1" applyFont="1" applyFill="1" applyBorder="1" applyAlignment="1">
      <alignment horizontal="center" vertical="center" wrapText="1"/>
    </xf>
    <xf numFmtId="167" fontId="5" fillId="3" borderId="1" xfId="1" applyNumberFormat="1" applyFont="1" applyFill="1" applyBorder="1" applyAlignment="1" applyProtection="1">
      <alignment vertical="center" wrapText="1"/>
      <protection hidden="1"/>
    </xf>
    <xf numFmtId="49" fontId="5" fillId="3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/>
    <xf numFmtId="49" fontId="5" fillId="3" borderId="1" xfId="0" applyNumberFormat="1" applyFont="1" applyFill="1" applyBorder="1" applyAlignment="1">
      <alignment horizontal="left" vertical="center" wrapText="1"/>
    </xf>
    <xf numFmtId="166" fontId="5" fillId="2" borderId="3" xfId="1" applyNumberFormat="1" applyFont="1" applyFill="1" applyBorder="1" applyAlignment="1" applyProtection="1">
      <alignment horizontal="center" vertical="center"/>
      <protection hidden="1"/>
    </xf>
    <xf numFmtId="167" fontId="10" fillId="0" borderId="1" xfId="1" applyNumberFormat="1" applyFont="1" applyFill="1" applyBorder="1" applyAlignment="1" applyProtection="1">
      <alignment vertical="center" wrapText="1"/>
      <protection hidden="1"/>
    </xf>
    <xf numFmtId="49" fontId="10" fillId="0" borderId="1" xfId="0" applyNumberFormat="1" applyFont="1" applyFill="1" applyBorder="1" applyAlignment="1">
      <alignment horizontal="center" vertical="center" wrapText="1"/>
    </xf>
    <xf numFmtId="169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8" fontId="10" fillId="0" borderId="1" xfId="1" applyNumberFormat="1" applyFont="1" applyFill="1" applyBorder="1" applyAlignment="1" applyProtection="1">
      <alignment vertical="center" wrapText="1"/>
      <protection hidden="1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top" wrapText="1"/>
    </xf>
    <xf numFmtId="167" fontId="5" fillId="3" borderId="2" xfId="1" applyNumberFormat="1" applyFont="1" applyFill="1" applyBorder="1" applyAlignment="1" applyProtection="1">
      <alignment vertical="center" wrapText="1"/>
      <protection hidden="1"/>
    </xf>
    <xf numFmtId="170" fontId="5" fillId="4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271"/>
  <sheetViews>
    <sheetView tabSelected="1" zoomScaleNormal="100" workbookViewId="0">
      <selection activeCell="J5" sqref="J5"/>
    </sheetView>
  </sheetViews>
  <sheetFormatPr defaultColWidth="11.140625" defaultRowHeight="15" x14ac:dyDescent="0.25"/>
  <cols>
    <col min="1" max="1" width="2.42578125" style="42" customWidth="1"/>
    <col min="2" max="2" width="65.140625" style="2" customWidth="1"/>
    <col min="3" max="3" width="11.5703125" style="6" customWidth="1"/>
    <col min="4" max="4" width="6" style="9" customWidth="1"/>
    <col min="5" max="5" width="9.7109375" style="36" customWidth="1"/>
    <col min="6" max="7" width="9" style="36" customWidth="1"/>
    <col min="8" max="8" width="9.7109375" style="36" customWidth="1"/>
    <col min="9" max="10" width="9" style="36" customWidth="1"/>
    <col min="11" max="16384" width="11.140625" style="2"/>
  </cols>
  <sheetData>
    <row r="1" spans="2:10" ht="12.75" customHeight="1" x14ac:dyDescent="0.25">
      <c r="E1" s="2"/>
      <c r="G1" s="31"/>
      <c r="H1" s="2"/>
      <c r="J1" s="31" t="s">
        <v>229</v>
      </c>
    </row>
    <row r="2" spans="2:10" ht="15" customHeight="1" x14ac:dyDescent="0.25">
      <c r="E2" s="2"/>
      <c r="G2" s="31"/>
      <c r="H2" s="2"/>
      <c r="J2" s="31" t="s">
        <v>23</v>
      </c>
    </row>
    <row r="3" spans="2:10" ht="15" customHeight="1" x14ac:dyDescent="0.25">
      <c r="E3" s="2"/>
      <c r="G3" s="31"/>
      <c r="H3" s="2"/>
      <c r="J3" s="31" t="s">
        <v>22</v>
      </c>
    </row>
    <row r="4" spans="2:10" ht="12" customHeight="1" x14ac:dyDescent="0.25">
      <c r="E4" s="2"/>
      <c r="G4" s="31"/>
      <c r="H4" s="2"/>
      <c r="J4" s="31" t="s">
        <v>231</v>
      </c>
    </row>
    <row r="6" spans="2:10" x14ac:dyDescent="0.25">
      <c r="D6" s="12"/>
      <c r="E6" s="31"/>
      <c r="F6" s="31"/>
      <c r="I6" s="31"/>
      <c r="J6" s="31" t="s">
        <v>222</v>
      </c>
    </row>
    <row r="7" spans="2:10" ht="13.5" customHeight="1" x14ac:dyDescent="0.25">
      <c r="D7" s="12"/>
      <c r="E7" s="31"/>
      <c r="F7" s="31"/>
      <c r="I7" s="31"/>
      <c r="J7" s="31" t="s">
        <v>23</v>
      </c>
    </row>
    <row r="8" spans="2:10" ht="12.75" customHeight="1" x14ac:dyDescent="0.25">
      <c r="B8" s="3"/>
      <c r="C8" s="7"/>
      <c r="D8" s="13"/>
      <c r="E8" s="31"/>
      <c r="F8" s="31"/>
      <c r="I8" s="31"/>
      <c r="J8" s="31" t="s">
        <v>22</v>
      </c>
    </row>
    <row r="9" spans="2:10" ht="12.75" customHeight="1" x14ac:dyDescent="0.25">
      <c r="B9" s="1"/>
      <c r="C9" s="8"/>
      <c r="D9" s="14"/>
      <c r="E9" s="31"/>
      <c r="F9" s="31"/>
      <c r="I9" s="31"/>
      <c r="J9" s="31" t="s">
        <v>226</v>
      </c>
    </row>
    <row r="10" spans="2:10" ht="61.5" customHeight="1" x14ac:dyDescent="0.25">
      <c r="B10" s="66" t="s">
        <v>230</v>
      </c>
      <c r="C10" s="66"/>
      <c r="D10" s="66"/>
      <c r="E10" s="66"/>
      <c r="F10" s="66"/>
      <c r="G10" s="66"/>
      <c r="H10" s="65"/>
      <c r="I10" s="65"/>
      <c r="J10" s="65"/>
    </row>
    <row r="11" spans="2:10" ht="16.5" customHeight="1" x14ac:dyDescent="0.25">
      <c r="B11" s="5"/>
      <c r="C11" s="11"/>
      <c r="D11" s="10"/>
      <c r="E11" s="32" t="s">
        <v>21</v>
      </c>
      <c r="G11" s="32"/>
      <c r="H11" s="32" t="s">
        <v>21</v>
      </c>
      <c r="J11" s="32"/>
    </row>
    <row r="12" spans="2:10" ht="38.25" x14ac:dyDescent="0.25">
      <c r="B12" s="17" t="s">
        <v>20</v>
      </c>
      <c r="C12" s="18" t="s">
        <v>19</v>
      </c>
      <c r="D12" s="19" t="s">
        <v>18</v>
      </c>
      <c r="E12" s="33" t="s">
        <v>36</v>
      </c>
      <c r="F12" s="33" t="s">
        <v>37</v>
      </c>
      <c r="G12" s="33" t="s">
        <v>41</v>
      </c>
      <c r="H12" s="33" t="s">
        <v>36</v>
      </c>
      <c r="I12" s="33" t="s">
        <v>37</v>
      </c>
      <c r="J12" s="33" t="s">
        <v>41</v>
      </c>
    </row>
    <row r="13" spans="2:10" ht="12" customHeight="1" x14ac:dyDescent="0.25">
      <c r="B13" s="17"/>
      <c r="C13" s="18"/>
      <c r="D13" s="19"/>
      <c r="E13" s="33" t="s">
        <v>223</v>
      </c>
      <c r="F13" s="33" t="s">
        <v>223</v>
      </c>
      <c r="G13" s="33" t="s">
        <v>223</v>
      </c>
      <c r="H13" s="33" t="s">
        <v>224</v>
      </c>
      <c r="I13" s="33" t="s">
        <v>224</v>
      </c>
      <c r="J13" s="33" t="s">
        <v>224</v>
      </c>
    </row>
    <row r="14" spans="2:10" ht="24" x14ac:dyDescent="0.25">
      <c r="B14" s="57" t="s">
        <v>47</v>
      </c>
      <c r="C14" s="58" t="s">
        <v>199</v>
      </c>
      <c r="D14" s="20"/>
      <c r="E14" s="34">
        <f>E15</f>
        <v>5510</v>
      </c>
      <c r="F14" s="34"/>
      <c r="G14" s="34">
        <f>G16+G20+G24+G28</f>
        <v>5510</v>
      </c>
      <c r="H14" s="34">
        <f>H15</f>
        <v>4350</v>
      </c>
      <c r="I14" s="34"/>
      <c r="J14" s="34">
        <f>J16+J20+J24+J28</f>
        <v>4350</v>
      </c>
    </row>
    <row r="15" spans="2:10" x14ac:dyDescent="0.25">
      <c r="B15" s="28" t="s">
        <v>176</v>
      </c>
      <c r="C15" s="18" t="s">
        <v>200</v>
      </c>
      <c r="D15" s="20"/>
      <c r="E15" s="34">
        <f>E16+E20+E24+E28</f>
        <v>5510</v>
      </c>
      <c r="F15" s="34"/>
      <c r="G15" s="34">
        <f>G16+G20+G24+G28</f>
        <v>5510</v>
      </c>
      <c r="H15" s="34">
        <f>H16+H20+H24+H28</f>
        <v>4350</v>
      </c>
      <c r="I15" s="34"/>
      <c r="J15" s="34">
        <f>J16+J20+J24+J28</f>
        <v>4350</v>
      </c>
    </row>
    <row r="16" spans="2:10" ht="24" x14ac:dyDescent="0.25">
      <c r="B16" s="15" t="s">
        <v>51</v>
      </c>
      <c r="C16" s="18" t="s">
        <v>48</v>
      </c>
      <c r="D16" s="20"/>
      <c r="E16" s="34">
        <f>E17</f>
        <v>160</v>
      </c>
      <c r="F16" s="34"/>
      <c r="G16" s="34">
        <f>G17</f>
        <v>160</v>
      </c>
      <c r="H16" s="34">
        <f>H17</f>
        <v>0</v>
      </c>
      <c r="I16" s="34"/>
      <c r="J16" s="34">
        <f>J17</f>
        <v>0</v>
      </c>
    </row>
    <row r="17" spans="2:11" x14ac:dyDescent="0.25">
      <c r="B17" s="15" t="s">
        <v>49</v>
      </c>
      <c r="C17" s="18" t="s">
        <v>50</v>
      </c>
      <c r="D17" s="20"/>
      <c r="E17" s="34">
        <f>E18</f>
        <v>160</v>
      </c>
      <c r="F17" s="34">
        <f>F18</f>
        <v>0</v>
      </c>
      <c r="G17" s="34">
        <f>G18</f>
        <v>160</v>
      </c>
      <c r="H17" s="34">
        <f>H18</f>
        <v>0</v>
      </c>
      <c r="I17" s="34">
        <f>I18</f>
        <v>0</v>
      </c>
      <c r="J17" s="34">
        <f>J18</f>
        <v>0</v>
      </c>
    </row>
    <row r="18" spans="2:11" ht="24" x14ac:dyDescent="0.25">
      <c r="B18" s="16" t="s">
        <v>24</v>
      </c>
      <c r="C18" s="18" t="s">
        <v>50</v>
      </c>
      <c r="D18" s="20">
        <v>200</v>
      </c>
      <c r="E18" s="34">
        <f t="shared" ref="E18:J18" si="0">E19</f>
        <v>160</v>
      </c>
      <c r="F18" s="34">
        <f t="shared" si="0"/>
        <v>0</v>
      </c>
      <c r="G18" s="34">
        <f t="shared" si="0"/>
        <v>160</v>
      </c>
      <c r="H18" s="34">
        <f t="shared" si="0"/>
        <v>0</v>
      </c>
      <c r="I18" s="34">
        <f t="shared" si="0"/>
        <v>0</v>
      </c>
      <c r="J18" s="34">
        <f t="shared" si="0"/>
        <v>0</v>
      </c>
    </row>
    <row r="19" spans="2:11" ht="24" x14ac:dyDescent="0.25">
      <c r="B19" s="16" t="s">
        <v>1</v>
      </c>
      <c r="C19" s="18" t="s">
        <v>50</v>
      </c>
      <c r="D19" s="20">
        <v>240</v>
      </c>
      <c r="E19" s="34">
        <v>160</v>
      </c>
      <c r="F19" s="34"/>
      <c r="G19" s="34">
        <f>E19+F19</f>
        <v>160</v>
      </c>
      <c r="H19" s="34">
        <v>0</v>
      </c>
      <c r="I19" s="34"/>
      <c r="J19" s="34">
        <f>H19+I19</f>
        <v>0</v>
      </c>
    </row>
    <row r="20" spans="2:11" x14ac:dyDescent="0.25">
      <c r="B20" s="16" t="s">
        <v>52</v>
      </c>
      <c r="C20" s="18" t="s">
        <v>53</v>
      </c>
      <c r="D20" s="20"/>
      <c r="E20" s="34">
        <f>E21</f>
        <v>200</v>
      </c>
      <c r="F20" s="21"/>
      <c r="G20" s="34">
        <f>G21</f>
        <v>200</v>
      </c>
      <c r="H20" s="34">
        <f>H21</f>
        <v>200</v>
      </c>
      <c r="I20" s="21"/>
      <c r="J20" s="34">
        <f>J21</f>
        <v>200</v>
      </c>
    </row>
    <row r="21" spans="2:11" x14ac:dyDescent="0.25">
      <c r="B21" s="15" t="s">
        <v>54</v>
      </c>
      <c r="C21" s="18" t="s">
        <v>55</v>
      </c>
      <c r="D21" s="20"/>
      <c r="E21" s="21">
        <f t="shared" ref="E21:J22" si="1">E22</f>
        <v>200</v>
      </c>
      <c r="F21" s="21">
        <f t="shared" si="1"/>
        <v>0</v>
      </c>
      <c r="G21" s="21">
        <f t="shared" si="1"/>
        <v>200</v>
      </c>
      <c r="H21" s="21">
        <f t="shared" si="1"/>
        <v>200</v>
      </c>
      <c r="I21" s="21">
        <f t="shared" si="1"/>
        <v>0</v>
      </c>
      <c r="J21" s="21">
        <f t="shared" si="1"/>
        <v>200</v>
      </c>
    </row>
    <row r="22" spans="2:11" ht="24" x14ac:dyDescent="0.25">
      <c r="B22" s="16" t="s">
        <v>24</v>
      </c>
      <c r="C22" s="18" t="s">
        <v>55</v>
      </c>
      <c r="D22" s="20">
        <v>200</v>
      </c>
      <c r="E22" s="21">
        <f t="shared" si="1"/>
        <v>200</v>
      </c>
      <c r="F22" s="21">
        <f t="shared" si="1"/>
        <v>0</v>
      </c>
      <c r="G22" s="21">
        <f t="shared" si="1"/>
        <v>200</v>
      </c>
      <c r="H22" s="21">
        <f t="shared" si="1"/>
        <v>200</v>
      </c>
      <c r="I22" s="21">
        <f t="shared" si="1"/>
        <v>0</v>
      </c>
      <c r="J22" s="21">
        <f t="shared" si="1"/>
        <v>200</v>
      </c>
      <c r="K22" s="4"/>
    </row>
    <row r="23" spans="2:11" ht="24" x14ac:dyDescent="0.25">
      <c r="B23" s="16" t="s">
        <v>1</v>
      </c>
      <c r="C23" s="18" t="s">
        <v>55</v>
      </c>
      <c r="D23" s="20">
        <v>240</v>
      </c>
      <c r="E23" s="21">
        <v>200</v>
      </c>
      <c r="F23" s="21"/>
      <c r="G23" s="34">
        <f>E23+F23</f>
        <v>200</v>
      </c>
      <c r="H23" s="21">
        <v>200</v>
      </c>
      <c r="I23" s="21"/>
      <c r="J23" s="34">
        <f>H23+I23</f>
        <v>200</v>
      </c>
      <c r="K23" s="4"/>
    </row>
    <row r="24" spans="2:11" ht="24" x14ac:dyDescent="0.25">
      <c r="B24" s="15" t="s">
        <v>56</v>
      </c>
      <c r="C24" s="29" t="s">
        <v>57</v>
      </c>
      <c r="D24" s="20"/>
      <c r="E24" s="34">
        <f t="shared" ref="E24:J36" si="2">E25</f>
        <v>5150</v>
      </c>
      <c r="F24" s="34">
        <f t="shared" si="2"/>
        <v>0</v>
      </c>
      <c r="G24" s="34">
        <f t="shared" si="2"/>
        <v>5150</v>
      </c>
      <c r="H24" s="34">
        <f t="shared" si="2"/>
        <v>4150</v>
      </c>
      <c r="I24" s="34">
        <f t="shared" si="2"/>
        <v>0</v>
      </c>
      <c r="J24" s="34">
        <f t="shared" si="2"/>
        <v>4150</v>
      </c>
      <c r="K24" s="4"/>
    </row>
    <row r="25" spans="2:11" x14ac:dyDescent="0.25">
      <c r="B25" s="15" t="s">
        <v>54</v>
      </c>
      <c r="C25" s="29" t="s">
        <v>58</v>
      </c>
      <c r="D25" s="20"/>
      <c r="E25" s="34">
        <f t="shared" si="2"/>
        <v>5150</v>
      </c>
      <c r="F25" s="34">
        <f t="shared" si="2"/>
        <v>0</v>
      </c>
      <c r="G25" s="34">
        <f t="shared" si="2"/>
        <v>5150</v>
      </c>
      <c r="H25" s="34">
        <f t="shared" si="2"/>
        <v>4150</v>
      </c>
      <c r="I25" s="34">
        <f t="shared" si="2"/>
        <v>0</v>
      </c>
      <c r="J25" s="34">
        <f t="shared" si="2"/>
        <v>4150</v>
      </c>
      <c r="K25" s="4"/>
    </row>
    <row r="26" spans="2:11" ht="24" x14ac:dyDescent="0.25">
      <c r="B26" s="16" t="s">
        <v>24</v>
      </c>
      <c r="C26" s="29" t="s">
        <v>58</v>
      </c>
      <c r="D26" s="20">
        <v>200</v>
      </c>
      <c r="E26" s="34">
        <f t="shared" si="2"/>
        <v>5150</v>
      </c>
      <c r="F26" s="34">
        <f t="shared" si="2"/>
        <v>0</v>
      </c>
      <c r="G26" s="34">
        <f t="shared" si="2"/>
        <v>5150</v>
      </c>
      <c r="H26" s="34">
        <f t="shared" si="2"/>
        <v>4150</v>
      </c>
      <c r="I26" s="34">
        <f t="shared" si="2"/>
        <v>0</v>
      </c>
      <c r="J26" s="34">
        <f t="shared" si="2"/>
        <v>4150</v>
      </c>
      <c r="K26" s="4"/>
    </row>
    <row r="27" spans="2:11" ht="24" x14ac:dyDescent="0.25">
      <c r="B27" s="16" t="s">
        <v>1</v>
      </c>
      <c r="C27" s="29" t="s">
        <v>58</v>
      </c>
      <c r="D27" s="20">
        <v>240</v>
      </c>
      <c r="E27" s="34">
        <v>5150</v>
      </c>
      <c r="F27" s="34"/>
      <c r="G27" s="34">
        <f>E27+F27</f>
        <v>5150</v>
      </c>
      <c r="H27" s="34">
        <v>4150</v>
      </c>
      <c r="I27" s="34"/>
      <c r="J27" s="34">
        <f>H27+I27</f>
        <v>4150</v>
      </c>
      <c r="K27" s="4"/>
    </row>
    <row r="28" spans="2:11" hidden="1" x14ac:dyDescent="0.25">
      <c r="B28" s="15" t="s">
        <v>59</v>
      </c>
      <c r="C28" s="29" t="s">
        <v>60</v>
      </c>
      <c r="D28" s="20"/>
      <c r="E28" s="34">
        <f>E29+E32+E35</f>
        <v>0</v>
      </c>
      <c r="F28" s="34">
        <f t="shared" ref="F28:G28" si="3">F29+F32+F35</f>
        <v>0</v>
      </c>
      <c r="G28" s="34">
        <f t="shared" si="3"/>
        <v>0</v>
      </c>
      <c r="H28" s="34">
        <f>H29+H32+H35</f>
        <v>0</v>
      </c>
      <c r="I28" s="34">
        <f t="shared" ref="I28:J28" si="4">I29+I32+I35</f>
        <v>0</v>
      </c>
      <c r="J28" s="34">
        <f t="shared" si="4"/>
        <v>0</v>
      </c>
      <c r="K28" s="4"/>
    </row>
    <row r="29" spans="2:11" hidden="1" x14ac:dyDescent="0.25">
      <c r="B29" s="50" t="s">
        <v>43</v>
      </c>
      <c r="C29" s="51" t="s">
        <v>61</v>
      </c>
      <c r="D29" s="20"/>
      <c r="E29" s="34">
        <f t="shared" ref="E29:J33" si="5">E30</f>
        <v>0</v>
      </c>
      <c r="F29" s="34">
        <f t="shared" si="5"/>
        <v>0</v>
      </c>
      <c r="G29" s="34">
        <f t="shared" si="5"/>
        <v>0</v>
      </c>
      <c r="H29" s="34">
        <f t="shared" si="5"/>
        <v>0</v>
      </c>
      <c r="I29" s="34">
        <f t="shared" si="5"/>
        <v>0</v>
      </c>
      <c r="J29" s="34">
        <f t="shared" si="5"/>
        <v>0</v>
      </c>
      <c r="K29" s="4"/>
    </row>
    <row r="30" spans="2:11" ht="24" hidden="1" x14ac:dyDescent="0.25">
      <c r="B30" s="16" t="s">
        <v>24</v>
      </c>
      <c r="C30" s="18" t="s">
        <v>61</v>
      </c>
      <c r="D30" s="48" t="s">
        <v>5</v>
      </c>
      <c r="E30" s="34">
        <f t="shared" si="5"/>
        <v>0</v>
      </c>
      <c r="F30" s="34">
        <f t="shared" si="5"/>
        <v>0</v>
      </c>
      <c r="G30" s="34">
        <f t="shared" si="5"/>
        <v>0</v>
      </c>
      <c r="H30" s="34">
        <f t="shared" si="5"/>
        <v>0</v>
      </c>
      <c r="I30" s="34">
        <f t="shared" si="5"/>
        <v>0</v>
      </c>
      <c r="J30" s="34">
        <f t="shared" si="5"/>
        <v>0</v>
      </c>
      <c r="K30" s="4"/>
    </row>
    <row r="31" spans="2:11" ht="24" hidden="1" x14ac:dyDescent="0.25">
      <c r="B31" s="16" t="s">
        <v>1</v>
      </c>
      <c r="C31" s="18" t="s">
        <v>61</v>
      </c>
      <c r="D31" s="48" t="s">
        <v>4</v>
      </c>
      <c r="E31" s="34"/>
      <c r="F31" s="46"/>
      <c r="G31" s="34">
        <f>E31+F31</f>
        <v>0</v>
      </c>
      <c r="H31" s="34"/>
      <c r="I31" s="46"/>
      <c r="J31" s="34">
        <f>H31+I31</f>
        <v>0</v>
      </c>
      <c r="K31" s="4"/>
    </row>
    <row r="32" spans="2:11" ht="24" hidden="1" x14ac:dyDescent="0.25">
      <c r="B32" s="50" t="s">
        <v>62</v>
      </c>
      <c r="C32" s="51" t="s">
        <v>63</v>
      </c>
      <c r="D32" s="20"/>
      <c r="E32" s="34">
        <f t="shared" si="5"/>
        <v>0</v>
      </c>
      <c r="F32" s="34">
        <f t="shared" si="5"/>
        <v>0</v>
      </c>
      <c r="G32" s="34">
        <f t="shared" si="5"/>
        <v>0</v>
      </c>
      <c r="H32" s="34">
        <f t="shared" si="5"/>
        <v>0</v>
      </c>
      <c r="I32" s="34">
        <f t="shared" si="5"/>
        <v>0</v>
      </c>
      <c r="J32" s="34">
        <f t="shared" si="5"/>
        <v>0</v>
      </c>
      <c r="K32" s="4"/>
    </row>
    <row r="33" spans="2:11" ht="24" hidden="1" x14ac:dyDescent="0.25">
      <c r="B33" s="16" t="s">
        <v>24</v>
      </c>
      <c r="C33" s="18" t="s">
        <v>63</v>
      </c>
      <c r="D33" s="48" t="s">
        <v>5</v>
      </c>
      <c r="E33" s="34">
        <f t="shared" si="5"/>
        <v>0</v>
      </c>
      <c r="F33" s="34">
        <f t="shared" si="5"/>
        <v>0</v>
      </c>
      <c r="G33" s="34">
        <f t="shared" si="5"/>
        <v>0</v>
      </c>
      <c r="H33" s="34">
        <f t="shared" si="5"/>
        <v>0</v>
      </c>
      <c r="I33" s="34">
        <f t="shared" si="5"/>
        <v>0</v>
      </c>
      <c r="J33" s="34">
        <f t="shared" si="5"/>
        <v>0</v>
      </c>
      <c r="K33" s="4"/>
    </row>
    <row r="34" spans="2:11" ht="24" hidden="1" x14ac:dyDescent="0.25">
      <c r="B34" s="16" t="s">
        <v>1</v>
      </c>
      <c r="C34" s="18" t="s">
        <v>63</v>
      </c>
      <c r="D34" s="48" t="s">
        <v>4</v>
      </c>
      <c r="E34" s="34"/>
      <c r="F34" s="46"/>
      <c r="G34" s="34">
        <f>E34+F34</f>
        <v>0</v>
      </c>
      <c r="H34" s="34"/>
      <c r="I34" s="46"/>
      <c r="J34" s="34">
        <f>H34+I34</f>
        <v>0</v>
      </c>
      <c r="K34" s="4"/>
    </row>
    <row r="35" spans="2:11" hidden="1" x14ac:dyDescent="0.25">
      <c r="B35" s="15" t="s">
        <v>54</v>
      </c>
      <c r="C35" s="29" t="s">
        <v>64</v>
      </c>
      <c r="D35" s="20"/>
      <c r="E35" s="34">
        <f t="shared" si="2"/>
        <v>0</v>
      </c>
      <c r="F35" s="34">
        <f t="shared" si="2"/>
        <v>0</v>
      </c>
      <c r="G35" s="34">
        <f t="shared" si="2"/>
        <v>0</v>
      </c>
      <c r="H35" s="34">
        <f t="shared" si="2"/>
        <v>0</v>
      </c>
      <c r="I35" s="34">
        <f t="shared" si="2"/>
        <v>0</v>
      </c>
      <c r="J35" s="34">
        <f t="shared" si="2"/>
        <v>0</v>
      </c>
      <c r="K35" s="4"/>
    </row>
    <row r="36" spans="2:11" ht="24" hidden="1" x14ac:dyDescent="0.25">
      <c r="B36" s="16" t="s">
        <v>24</v>
      </c>
      <c r="C36" s="29" t="s">
        <v>64</v>
      </c>
      <c r="D36" s="48">
        <v>200</v>
      </c>
      <c r="E36" s="34">
        <f t="shared" si="2"/>
        <v>0</v>
      </c>
      <c r="F36" s="34">
        <f t="shared" si="2"/>
        <v>0</v>
      </c>
      <c r="G36" s="34">
        <f t="shared" si="2"/>
        <v>0</v>
      </c>
      <c r="H36" s="34">
        <f t="shared" si="2"/>
        <v>0</v>
      </c>
      <c r="I36" s="34">
        <f t="shared" si="2"/>
        <v>0</v>
      </c>
      <c r="J36" s="34">
        <f t="shared" si="2"/>
        <v>0</v>
      </c>
      <c r="K36" s="4"/>
    </row>
    <row r="37" spans="2:11" ht="24" hidden="1" x14ac:dyDescent="0.25">
      <c r="B37" s="16" t="s">
        <v>1</v>
      </c>
      <c r="C37" s="29" t="s">
        <v>64</v>
      </c>
      <c r="D37" s="48">
        <v>240</v>
      </c>
      <c r="E37" s="34"/>
      <c r="F37" s="34"/>
      <c r="G37" s="34">
        <f>E37+F37</f>
        <v>0</v>
      </c>
      <c r="H37" s="34"/>
      <c r="I37" s="34"/>
      <c r="J37" s="34">
        <f>H37+I37</f>
        <v>0</v>
      </c>
      <c r="K37" s="4"/>
    </row>
    <row r="38" spans="2:11" ht="24" hidden="1" x14ac:dyDescent="0.25">
      <c r="B38" s="55" t="s">
        <v>38</v>
      </c>
      <c r="C38" s="56" t="s">
        <v>65</v>
      </c>
      <c r="D38" s="20"/>
      <c r="E38" s="34">
        <f>E39</f>
        <v>0</v>
      </c>
      <c r="F38" s="34"/>
      <c r="G38" s="34">
        <f>G40+G48</f>
        <v>0</v>
      </c>
      <c r="H38" s="34">
        <f>H39</f>
        <v>0</v>
      </c>
      <c r="I38" s="34"/>
      <c r="J38" s="34">
        <f>J40+J48</f>
        <v>0</v>
      </c>
      <c r="K38" s="4"/>
    </row>
    <row r="39" spans="2:11" hidden="1" x14ac:dyDescent="0.25">
      <c r="B39" s="16" t="s">
        <v>176</v>
      </c>
      <c r="C39" s="29" t="s">
        <v>201</v>
      </c>
      <c r="D39" s="20"/>
      <c r="E39" s="34">
        <f>E40+E48</f>
        <v>0</v>
      </c>
      <c r="F39" s="34"/>
      <c r="G39" s="34">
        <f>G40+G48</f>
        <v>0</v>
      </c>
      <c r="H39" s="34">
        <f>H40+H48</f>
        <v>0</v>
      </c>
      <c r="I39" s="34"/>
      <c r="J39" s="34">
        <f>J40+J48</f>
        <v>0</v>
      </c>
      <c r="K39" s="4"/>
    </row>
    <row r="40" spans="2:11" ht="24" hidden="1" x14ac:dyDescent="0.25">
      <c r="B40" s="16" t="s">
        <v>66</v>
      </c>
      <c r="C40" s="29" t="s">
        <v>67</v>
      </c>
      <c r="D40" s="20"/>
      <c r="E40" s="34">
        <f>E41</f>
        <v>0</v>
      </c>
      <c r="F40" s="34"/>
      <c r="G40" s="34">
        <f>G44</f>
        <v>0</v>
      </c>
      <c r="H40" s="34">
        <f>H41</f>
        <v>0</v>
      </c>
      <c r="I40" s="34"/>
      <c r="J40" s="34">
        <f>J41</f>
        <v>0</v>
      </c>
      <c r="K40" s="4"/>
    </row>
    <row r="41" spans="2:11" hidden="1" x14ac:dyDescent="0.25">
      <c r="B41" s="16" t="s">
        <v>54</v>
      </c>
      <c r="C41" s="18" t="s">
        <v>68</v>
      </c>
      <c r="D41" s="27"/>
      <c r="E41" s="34">
        <f t="shared" ref="E41:J42" si="6">E42</f>
        <v>0</v>
      </c>
      <c r="F41" s="34">
        <f t="shared" si="6"/>
        <v>0</v>
      </c>
      <c r="G41" s="34">
        <f t="shared" si="6"/>
        <v>0</v>
      </c>
      <c r="H41" s="34">
        <f t="shared" si="6"/>
        <v>0</v>
      </c>
      <c r="I41" s="34">
        <f t="shared" si="6"/>
        <v>0</v>
      </c>
      <c r="J41" s="34">
        <f t="shared" si="6"/>
        <v>0</v>
      </c>
      <c r="K41" s="4"/>
    </row>
    <row r="42" spans="2:11" ht="24" hidden="1" x14ac:dyDescent="0.25">
      <c r="B42" s="16" t="s">
        <v>24</v>
      </c>
      <c r="C42" s="18" t="s">
        <v>68</v>
      </c>
      <c r="D42" s="48">
        <v>200</v>
      </c>
      <c r="E42" s="34">
        <f t="shared" si="6"/>
        <v>0</v>
      </c>
      <c r="F42" s="34">
        <f t="shared" si="6"/>
        <v>0</v>
      </c>
      <c r="G42" s="34">
        <f t="shared" si="6"/>
        <v>0</v>
      </c>
      <c r="H42" s="34">
        <f t="shared" si="6"/>
        <v>0</v>
      </c>
      <c r="I42" s="34">
        <f t="shared" si="6"/>
        <v>0</v>
      </c>
      <c r="J42" s="34">
        <f t="shared" si="6"/>
        <v>0</v>
      </c>
      <c r="K42" s="4"/>
    </row>
    <row r="43" spans="2:11" ht="24" hidden="1" x14ac:dyDescent="0.25">
      <c r="B43" s="16" t="s">
        <v>1</v>
      </c>
      <c r="C43" s="18" t="s">
        <v>68</v>
      </c>
      <c r="D43" s="48">
        <v>240</v>
      </c>
      <c r="E43" s="21">
        <v>0</v>
      </c>
      <c r="F43" s="21"/>
      <c r="G43" s="34">
        <f>E43+F43</f>
        <v>0</v>
      </c>
      <c r="H43" s="21">
        <v>0</v>
      </c>
      <c r="I43" s="21"/>
      <c r="J43" s="34">
        <f>H43+I43</f>
        <v>0</v>
      </c>
      <c r="K43" s="4"/>
    </row>
    <row r="44" spans="2:11" ht="24" hidden="1" x14ac:dyDescent="0.25">
      <c r="B44" s="16" t="s">
        <v>32</v>
      </c>
      <c r="C44" s="49" t="s">
        <v>30</v>
      </c>
      <c r="D44" s="48"/>
      <c r="E44" s="34">
        <f t="shared" ref="E44:J46" si="7">E45</f>
        <v>0</v>
      </c>
      <c r="F44" s="34">
        <f t="shared" si="7"/>
        <v>0</v>
      </c>
      <c r="G44" s="34">
        <f t="shared" si="7"/>
        <v>0</v>
      </c>
      <c r="H44" s="34">
        <f t="shared" si="7"/>
        <v>0</v>
      </c>
      <c r="I44" s="34">
        <f t="shared" si="7"/>
        <v>0</v>
      </c>
      <c r="J44" s="34">
        <f t="shared" si="7"/>
        <v>0</v>
      </c>
      <c r="K44" s="4"/>
    </row>
    <row r="45" spans="2:11" hidden="1" x14ac:dyDescent="0.25">
      <c r="B45" s="16" t="s">
        <v>33</v>
      </c>
      <c r="C45" s="49" t="s">
        <v>31</v>
      </c>
      <c r="D45" s="52"/>
      <c r="E45" s="34">
        <f t="shared" si="7"/>
        <v>0</v>
      </c>
      <c r="F45" s="34">
        <f t="shared" si="7"/>
        <v>0</v>
      </c>
      <c r="G45" s="34">
        <f t="shared" si="7"/>
        <v>0</v>
      </c>
      <c r="H45" s="34">
        <f t="shared" si="7"/>
        <v>0</v>
      </c>
      <c r="I45" s="34">
        <f t="shared" si="7"/>
        <v>0</v>
      </c>
      <c r="J45" s="34">
        <f t="shared" si="7"/>
        <v>0</v>
      </c>
      <c r="K45" s="4"/>
    </row>
    <row r="46" spans="2:11" ht="24" hidden="1" x14ac:dyDescent="0.25">
      <c r="B46" s="16" t="s">
        <v>24</v>
      </c>
      <c r="C46" s="49" t="s">
        <v>31</v>
      </c>
      <c r="D46" s="48">
        <v>200</v>
      </c>
      <c r="E46" s="34">
        <f t="shared" si="7"/>
        <v>0</v>
      </c>
      <c r="F46" s="34">
        <f t="shared" si="7"/>
        <v>0</v>
      </c>
      <c r="G46" s="34">
        <f t="shared" si="7"/>
        <v>0</v>
      </c>
      <c r="H46" s="34">
        <f t="shared" si="7"/>
        <v>0</v>
      </c>
      <c r="I46" s="34">
        <f t="shared" si="7"/>
        <v>0</v>
      </c>
      <c r="J46" s="34">
        <f t="shared" si="7"/>
        <v>0</v>
      </c>
      <c r="K46" s="4"/>
    </row>
    <row r="47" spans="2:11" ht="24" hidden="1" x14ac:dyDescent="0.25">
      <c r="B47" s="15" t="s">
        <v>1</v>
      </c>
      <c r="C47" s="49" t="s">
        <v>31</v>
      </c>
      <c r="D47" s="48">
        <v>240</v>
      </c>
      <c r="E47" s="21"/>
      <c r="F47" s="21"/>
      <c r="G47" s="34">
        <f>E47+F47</f>
        <v>0</v>
      </c>
      <c r="H47" s="21"/>
      <c r="I47" s="21"/>
      <c r="J47" s="34">
        <f>H47+I47</f>
        <v>0</v>
      </c>
      <c r="K47" s="4"/>
    </row>
    <row r="48" spans="2:11" hidden="1" x14ac:dyDescent="0.25">
      <c r="B48" s="16" t="s">
        <v>69</v>
      </c>
      <c r="C48" s="29" t="s">
        <v>70</v>
      </c>
      <c r="D48" s="20"/>
      <c r="E48" s="34">
        <f>E49</f>
        <v>0</v>
      </c>
      <c r="F48" s="34"/>
      <c r="G48" s="34">
        <f>G49</f>
        <v>0</v>
      </c>
      <c r="H48" s="34">
        <f>H49</f>
        <v>0</v>
      </c>
      <c r="I48" s="34"/>
      <c r="J48" s="34">
        <f>J49</f>
        <v>0</v>
      </c>
      <c r="K48" s="4"/>
    </row>
    <row r="49" spans="2:11" hidden="1" x14ac:dyDescent="0.25">
      <c r="B49" s="16" t="s">
        <v>54</v>
      </c>
      <c r="C49" s="18" t="s">
        <v>202</v>
      </c>
      <c r="D49" s="27"/>
      <c r="E49" s="34">
        <f t="shared" ref="E49:J50" si="8">E50</f>
        <v>0</v>
      </c>
      <c r="F49" s="34">
        <f t="shared" si="8"/>
        <v>0</v>
      </c>
      <c r="G49" s="34">
        <f t="shared" si="8"/>
        <v>0</v>
      </c>
      <c r="H49" s="34">
        <f t="shared" si="8"/>
        <v>0</v>
      </c>
      <c r="I49" s="34">
        <f t="shared" si="8"/>
        <v>0</v>
      </c>
      <c r="J49" s="34">
        <f t="shared" si="8"/>
        <v>0</v>
      </c>
      <c r="K49" s="4"/>
    </row>
    <row r="50" spans="2:11" ht="24" hidden="1" x14ac:dyDescent="0.25">
      <c r="B50" s="16" t="s">
        <v>24</v>
      </c>
      <c r="C50" s="18" t="s">
        <v>202</v>
      </c>
      <c r="D50" s="48">
        <v>200</v>
      </c>
      <c r="E50" s="34">
        <f t="shared" si="8"/>
        <v>0</v>
      </c>
      <c r="F50" s="34">
        <f t="shared" si="8"/>
        <v>0</v>
      </c>
      <c r="G50" s="34">
        <f t="shared" si="8"/>
        <v>0</v>
      </c>
      <c r="H50" s="34">
        <f t="shared" si="8"/>
        <v>0</v>
      </c>
      <c r="I50" s="34">
        <f t="shared" si="8"/>
        <v>0</v>
      </c>
      <c r="J50" s="34">
        <f t="shared" si="8"/>
        <v>0</v>
      </c>
      <c r="K50" s="4"/>
    </row>
    <row r="51" spans="2:11" ht="24" hidden="1" x14ac:dyDescent="0.25">
      <c r="B51" s="16" t="s">
        <v>1</v>
      </c>
      <c r="C51" s="18" t="s">
        <v>202</v>
      </c>
      <c r="D51" s="48">
        <v>240</v>
      </c>
      <c r="E51" s="21">
        <v>0</v>
      </c>
      <c r="F51" s="21"/>
      <c r="G51" s="34">
        <f>E51+F51</f>
        <v>0</v>
      </c>
      <c r="H51" s="21">
        <v>0</v>
      </c>
      <c r="I51" s="21"/>
      <c r="J51" s="34">
        <f>H51+I51</f>
        <v>0</v>
      </c>
      <c r="K51" s="4"/>
    </row>
    <row r="52" spans="2:11" ht="24" x14ac:dyDescent="0.25">
      <c r="B52" s="59" t="s">
        <v>72</v>
      </c>
      <c r="C52" s="58" t="s">
        <v>71</v>
      </c>
      <c r="D52" s="25"/>
      <c r="E52" s="34">
        <f>E53</f>
        <v>74283.700000000012</v>
      </c>
      <c r="F52" s="34"/>
      <c r="G52" s="34">
        <f>G53</f>
        <v>74283.7</v>
      </c>
      <c r="H52" s="34">
        <f>H53</f>
        <v>75890.5</v>
      </c>
      <c r="I52" s="34"/>
      <c r="J52" s="34">
        <f>J53</f>
        <v>75890.500000000015</v>
      </c>
      <c r="K52" s="4"/>
    </row>
    <row r="53" spans="2:11" x14ac:dyDescent="0.25">
      <c r="B53" s="24" t="s">
        <v>176</v>
      </c>
      <c r="C53" s="18" t="s">
        <v>203</v>
      </c>
      <c r="D53" s="25"/>
      <c r="E53" s="34">
        <f>E54+E84+E68+E77</f>
        <v>74283.700000000012</v>
      </c>
      <c r="F53" s="34"/>
      <c r="G53" s="34">
        <f>G54+G84+G68+G77</f>
        <v>74283.7</v>
      </c>
      <c r="H53" s="34">
        <f>H54+H84+H68+H77</f>
        <v>75890.5</v>
      </c>
      <c r="I53" s="34"/>
      <c r="J53" s="34">
        <f>J54+J84+J68+J77</f>
        <v>75890.500000000015</v>
      </c>
      <c r="K53" s="4"/>
    </row>
    <row r="54" spans="2:11" ht="24" x14ac:dyDescent="0.25">
      <c r="B54" s="24" t="s">
        <v>73</v>
      </c>
      <c r="C54" s="18" t="s">
        <v>74</v>
      </c>
      <c r="D54" s="20" t="s">
        <v>9</v>
      </c>
      <c r="E54" s="34">
        <f>E55+E58+E65</f>
        <v>39320.300000000003</v>
      </c>
      <c r="F54" s="34"/>
      <c r="G54" s="34">
        <f>G55+G58+G65</f>
        <v>39320.300000000003</v>
      </c>
      <c r="H54" s="34">
        <f>H55+H58+H65</f>
        <v>38820.300000000003</v>
      </c>
      <c r="I54" s="34"/>
      <c r="J54" s="34">
        <f>J55+J58+J65</f>
        <v>38820.300000000003</v>
      </c>
      <c r="K54" s="4"/>
    </row>
    <row r="55" spans="2:11" x14ac:dyDescent="0.25">
      <c r="B55" s="24" t="s">
        <v>75</v>
      </c>
      <c r="C55" s="18" t="s">
        <v>76</v>
      </c>
      <c r="D55" s="20" t="s">
        <v>9</v>
      </c>
      <c r="E55" s="34">
        <f>E56</f>
        <v>3380</v>
      </c>
      <c r="F55" s="34">
        <f t="shared" ref="F55" si="9">F57</f>
        <v>0</v>
      </c>
      <c r="G55" s="34">
        <f>G57</f>
        <v>3380</v>
      </c>
      <c r="H55" s="34">
        <f>H56</f>
        <v>3380</v>
      </c>
      <c r="I55" s="34">
        <f t="shared" ref="I55" si="10">I57</f>
        <v>0</v>
      </c>
      <c r="J55" s="34">
        <f>J57</f>
        <v>3380</v>
      </c>
      <c r="K55" s="4"/>
    </row>
    <row r="56" spans="2:11" ht="36" x14ac:dyDescent="0.25">
      <c r="B56" s="16" t="s">
        <v>3</v>
      </c>
      <c r="C56" s="18" t="s">
        <v>76</v>
      </c>
      <c r="D56" s="20">
        <v>100</v>
      </c>
      <c r="E56" s="34">
        <f t="shared" ref="E56:I56" si="11">E57</f>
        <v>3380</v>
      </c>
      <c r="F56" s="34">
        <f t="shared" si="11"/>
        <v>0</v>
      </c>
      <c r="G56" s="34">
        <f>G57</f>
        <v>3380</v>
      </c>
      <c r="H56" s="34">
        <f t="shared" si="11"/>
        <v>3380</v>
      </c>
      <c r="I56" s="34">
        <f t="shared" si="11"/>
        <v>0</v>
      </c>
      <c r="J56" s="34">
        <f>J57</f>
        <v>3380</v>
      </c>
      <c r="K56" s="4"/>
    </row>
    <row r="57" spans="2:11" x14ac:dyDescent="0.25">
      <c r="B57" s="16" t="s">
        <v>2</v>
      </c>
      <c r="C57" s="18" t="s">
        <v>76</v>
      </c>
      <c r="D57" s="20" t="s">
        <v>10</v>
      </c>
      <c r="E57" s="34">
        <v>3380</v>
      </c>
      <c r="F57" s="34"/>
      <c r="G57" s="34">
        <f>E57+F57</f>
        <v>3380</v>
      </c>
      <c r="H57" s="34">
        <v>3380</v>
      </c>
      <c r="I57" s="34"/>
      <c r="J57" s="34">
        <f>H57+I57</f>
        <v>3380</v>
      </c>
      <c r="K57" s="4"/>
    </row>
    <row r="58" spans="2:11" x14ac:dyDescent="0.25">
      <c r="B58" s="16" t="s">
        <v>77</v>
      </c>
      <c r="C58" s="18" t="s">
        <v>78</v>
      </c>
      <c r="D58" s="20"/>
      <c r="E58" s="34">
        <f>E59+E61+E63</f>
        <v>35782.300000000003</v>
      </c>
      <c r="F58" s="34"/>
      <c r="G58" s="34">
        <f>G59+G61+G63</f>
        <v>35782.300000000003</v>
      </c>
      <c r="H58" s="34">
        <f>H59+H61+H63</f>
        <v>35282.300000000003</v>
      </c>
      <c r="I58" s="34"/>
      <c r="J58" s="34">
        <f>J59+J61+J63</f>
        <v>35282.300000000003</v>
      </c>
      <c r="K58" s="4"/>
    </row>
    <row r="59" spans="2:11" ht="36" x14ac:dyDescent="0.25">
      <c r="B59" s="16" t="s">
        <v>3</v>
      </c>
      <c r="C59" s="18" t="s">
        <v>78</v>
      </c>
      <c r="D59" s="20" t="s">
        <v>8</v>
      </c>
      <c r="E59" s="34">
        <f t="shared" ref="E59:I59" si="12">E60</f>
        <v>35707</v>
      </c>
      <c r="F59" s="34">
        <f t="shared" si="12"/>
        <v>0</v>
      </c>
      <c r="G59" s="34">
        <f>G60</f>
        <v>35707</v>
      </c>
      <c r="H59" s="34">
        <f t="shared" si="12"/>
        <v>35207</v>
      </c>
      <c r="I59" s="34">
        <f t="shared" si="12"/>
        <v>0</v>
      </c>
      <c r="J59" s="34">
        <f>J60</f>
        <v>35207</v>
      </c>
      <c r="K59" s="4"/>
    </row>
    <row r="60" spans="2:11" x14ac:dyDescent="0.25">
      <c r="B60" s="16" t="s">
        <v>2</v>
      </c>
      <c r="C60" s="18" t="s">
        <v>78</v>
      </c>
      <c r="D60" s="20" t="s">
        <v>10</v>
      </c>
      <c r="E60" s="34">
        <v>35707</v>
      </c>
      <c r="F60" s="34"/>
      <c r="G60" s="34">
        <f>E60+F60</f>
        <v>35707</v>
      </c>
      <c r="H60" s="34">
        <v>35207</v>
      </c>
      <c r="I60" s="34"/>
      <c r="J60" s="34">
        <f>H60+I60</f>
        <v>35207</v>
      </c>
      <c r="K60" s="4"/>
    </row>
    <row r="61" spans="2:11" ht="24" hidden="1" x14ac:dyDescent="0.25">
      <c r="B61" s="16" t="s">
        <v>24</v>
      </c>
      <c r="C61" s="18" t="s">
        <v>78</v>
      </c>
      <c r="D61" s="20" t="s">
        <v>5</v>
      </c>
      <c r="E61" s="34">
        <f t="shared" ref="E61:I61" si="13">E62</f>
        <v>0</v>
      </c>
      <c r="F61" s="34">
        <f t="shared" si="13"/>
        <v>0</v>
      </c>
      <c r="G61" s="34">
        <f>G62</f>
        <v>0</v>
      </c>
      <c r="H61" s="34">
        <f t="shared" si="13"/>
        <v>0</v>
      </c>
      <c r="I61" s="34">
        <f t="shared" si="13"/>
        <v>0</v>
      </c>
      <c r="J61" s="34">
        <f>J62</f>
        <v>0</v>
      </c>
      <c r="K61" s="4"/>
    </row>
    <row r="62" spans="2:11" ht="24" hidden="1" x14ac:dyDescent="0.25">
      <c r="B62" s="16" t="s">
        <v>1</v>
      </c>
      <c r="C62" s="18" t="s">
        <v>78</v>
      </c>
      <c r="D62" s="20" t="s">
        <v>4</v>
      </c>
      <c r="E62" s="34">
        <v>0</v>
      </c>
      <c r="F62" s="34"/>
      <c r="G62" s="34">
        <f>E62+F62</f>
        <v>0</v>
      </c>
      <c r="H62" s="34">
        <v>0</v>
      </c>
      <c r="I62" s="34"/>
      <c r="J62" s="34">
        <f>H62+I62</f>
        <v>0</v>
      </c>
      <c r="K62" s="4"/>
    </row>
    <row r="63" spans="2:11" x14ac:dyDescent="0.25">
      <c r="B63" s="16" t="s">
        <v>7</v>
      </c>
      <c r="C63" s="18" t="s">
        <v>78</v>
      </c>
      <c r="D63" s="20">
        <v>800</v>
      </c>
      <c r="E63" s="34">
        <f t="shared" ref="E63:I63" si="14">E64</f>
        <v>75.3</v>
      </c>
      <c r="F63" s="34">
        <f t="shared" si="14"/>
        <v>0</v>
      </c>
      <c r="G63" s="34">
        <f>G64</f>
        <v>75.3</v>
      </c>
      <c r="H63" s="34">
        <f t="shared" si="14"/>
        <v>75.3</v>
      </c>
      <c r="I63" s="34">
        <f t="shared" si="14"/>
        <v>0</v>
      </c>
      <c r="J63" s="34">
        <f>J64</f>
        <v>75.3</v>
      </c>
      <c r="K63" s="4"/>
    </row>
    <row r="64" spans="2:11" x14ac:dyDescent="0.25">
      <c r="B64" s="16" t="s">
        <v>6</v>
      </c>
      <c r="C64" s="18" t="s">
        <v>78</v>
      </c>
      <c r="D64" s="20">
        <v>850</v>
      </c>
      <c r="E64" s="34">
        <v>75.3</v>
      </c>
      <c r="F64" s="34"/>
      <c r="G64" s="34">
        <f>E64+F64</f>
        <v>75.3</v>
      </c>
      <c r="H64" s="34">
        <v>75.3</v>
      </c>
      <c r="I64" s="34"/>
      <c r="J64" s="34">
        <f>H64+I64</f>
        <v>75.3</v>
      </c>
      <c r="K64" s="4"/>
    </row>
    <row r="65" spans="2:11" ht="36" x14ac:dyDescent="0.25">
      <c r="B65" s="44" t="s">
        <v>87</v>
      </c>
      <c r="C65" s="18" t="s">
        <v>214</v>
      </c>
      <c r="D65" s="20"/>
      <c r="E65" s="34">
        <f t="shared" ref="E65:J66" si="15">E66</f>
        <v>158</v>
      </c>
      <c r="F65" s="34">
        <f t="shared" si="15"/>
        <v>0</v>
      </c>
      <c r="G65" s="34">
        <f t="shared" si="15"/>
        <v>158</v>
      </c>
      <c r="H65" s="34">
        <f t="shared" si="15"/>
        <v>158</v>
      </c>
      <c r="I65" s="34">
        <f t="shared" si="15"/>
        <v>0</v>
      </c>
      <c r="J65" s="34">
        <f t="shared" si="15"/>
        <v>158</v>
      </c>
      <c r="K65" s="4"/>
    </row>
    <row r="66" spans="2:11" ht="24" x14ac:dyDescent="0.25">
      <c r="B66" s="16" t="s">
        <v>24</v>
      </c>
      <c r="C66" s="18" t="s">
        <v>214</v>
      </c>
      <c r="D66" s="20">
        <v>200</v>
      </c>
      <c r="E66" s="34">
        <f t="shared" si="15"/>
        <v>158</v>
      </c>
      <c r="F66" s="34">
        <f t="shared" si="15"/>
        <v>0</v>
      </c>
      <c r="G66" s="34">
        <f t="shared" si="15"/>
        <v>158</v>
      </c>
      <c r="H66" s="34">
        <f t="shared" si="15"/>
        <v>158</v>
      </c>
      <c r="I66" s="34">
        <f t="shared" si="15"/>
        <v>0</v>
      </c>
      <c r="J66" s="34">
        <f t="shared" si="15"/>
        <v>158</v>
      </c>
      <c r="K66" s="4"/>
    </row>
    <row r="67" spans="2:11" ht="24" x14ac:dyDescent="0.25">
      <c r="B67" s="16" t="s">
        <v>1</v>
      </c>
      <c r="C67" s="18" t="s">
        <v>214</v>
      </c>
      <c r="D67" s="20">
        <v>240</v>
      </c>
      <c r="E67" s="34">
        <v>158</v>
      </c>
      <c r="F67" s="34"/>
      <c r="G67" s="34">
        <f>E67+F67</f>
        <v>158</v>
      </c>
      <c r="H67" s="34">
        <v>158</v>
      </c>
      <c r="I67" s="34"/>
      <c r="J67" s="34">
        <f>H67+I67</f>
        <v>158</v>
      </c>
      <c r="K67" s="4"/>
    </row>
    <row r="68" spans="2:11" ht="24" x14ac:dyDescent="0.25">
      <c r="B68" s="16" t="s">
        <v>80</v>
      </c>
      <c r="C68" s="18" t="s">
        <v>79</v>
      </c>
      <c r="D68" s="20"/>
      <c r="E68" s="34">
        <f t="shared" ref="E68:J68" si="16">E69</f>
        <v>34459.4</v>
      </c>
      <c r="F68" s="34">
        <f t="shared" si="16"/>
        <v>-5.8</v>
      </c>
      <c r="G68" s="34">
        <f t="shared" si="16"/>
        <v>34453.599999999999</v>
      </c>
      <c r="H68" s="34">
        <f t="shared" si="16"/>
        <v>36566.200000000004</v>
      </c>
      <c r="I68" s="34">
        <f t="shared" si="16"/>
        <v>-2.7</v>
      </c>
      <c r="J68" s="34">
        <f t="shared" si="16"/>
        <v>36563.500000000007</v>
      </c>
      <c r="K68" s="4"/>
    </row>
    <row r="69" spans="2:11" ht="15" customHeight="1" x14ac:dyDescent="0.25">
      <c r="B69" s="16" t="s">
        <v>81</v>
      </c>
      <c r="C69" s="18" t="s">
        <v>82</v>
      </c>
      <c r="D69" s="20"/>
      <c r="E69" s="34">
        <f t="shared" ref="E69:F69" si="17">E70+E72+E74</f>
        <v>34459.4</v>
      </c>
      <c r="F69" s="34">
        <f t="shared" si="17"/>
        <v>-5.8</v>
      </c>
      <c r="G69" s="34">
        <f>G70+G72+G74</f>
        <v>34453.599999999999</v>
      </c>
      <c r="H69" s="34">
        <f t="shared" ref="H69:I69" si="18">H70+H72+H74</f>
        <v>36566.200000000004</v>
      </c>
      <c r="I69" s="34">
        <f t="shared" si="18"/>
        <v>-2.7</v>
      </c>
      <c r="J69" s="34">
        <f>J70+J72+J74</f>
        <v>36563.500000000007</v>
      </c>
      <c r="K69" s="4"/>
    </row>
    <row r="70" spans="2:11" ht="36" x14ac:dyDescent="0.25">
      <c r="B70" s="16" t="s">
        <v>3</v>
      </c>
      <c r="C70" s="18" t="s">
        <v>82</v>
      </c>
      <c r="D70" s="20" t="s">
        <v>8</v>
      </c>
      <c r="E70" s="34">
        <f t="shared" ref="E70:I70" si="19">E71</f>
        <v>34014.400000000001</v>
      </c>
      <c r="F70" s="34">
        <f t="shared" si="19"/>
        <v>0</v>
      </c>
      <c r="G70" s="34">
        <f>G71</f>
        <v>34014.400000000001</v>
      </c>
      <c r="H70" s="34">
        <f t="shared" si="19"/>
        <v>35871.200000000004</v>
      </c>
      <c r="I70" s="34">
        <f t="shared" si="19"/>
        <v>0</v>
      </c>
      <c r="J70" s="34">
        <f>J71</f>
        <v>35871.200000000004</v>
      </c>
      <c r="K70" s="4"/>
    </row>
    <row r="71" spans="2:11" x14ac:dyDescent="0.25">
      <c r="B71" s="16" t="s">
        <v>26</v>
      </c>
      <c r="C71" s="18" t="s">
        <v>82</v>
      </c>
      <c r="D71" s="20">
        <v>110</v>
      </c>
      <c r="E71" s="34">
        <f>34748-0.1-733.5</f>
        <v>34014.400000000001</v>
      </c>
      <c r="F71" s="34"/>
      <c r="G71" s="34">
        <f>E71+F71</f>
        <v>34014.400000000001</v>
      </c>
      <c r="H71" s="34">
        <f>34748-0.1+1123.3</f>
        <v>35871.200000000004</v>
      </c>
      <c r="I71" s="34"/>
      <c r="J71" s="34">
        <f>H71+I71</f>
        <v>35871.200000000004</v>
      </c>
      <c r="K71" s="4"/>
    </row>
    <row r="72" spans="2:11" ht="24" x14ac:dyDescent="0.25">
      <c r="B72" s="16" t="s">
        <v>24</v>
      </c>
      <c r="C72" s="18" t="s">
        <v>82</v>
      </c>
      <c r="D72" s="20">
        <v>200</v>
      </c>
      <c r="E72" s="34">
        <f t="shared" ref="E72:I72" si="20">E73</f>
        <v>445</v>
      </c>
      <c r="F72" s="34">
        <f t="shared" si="20"/>
        <v>-5.8</v>
      </c>
      <c r="G72" s="34">
        <f>G73</f>
        <v>439.2</v>
      </c>
      <c r="H72" s="34">
        <f t="shared" si="20"/>
        <v>695</v>
      </c>
      <c r="I72" s="34">
        <f t="shared" si="20"/>
        <v>-2.7</v>
      </c>
      <c r="J72" s="34">
        <f>J73</f>
        <v>692.3</v>
      </c>
      <c r="K72" s="4"/>
    </row>
    <row r="73" spans="2:11" ht="24" x14ac:dyDescent="0.25">
      <c r="B73" s="16" t="s">
        <v>1</v>
      </c>
      <c r="C73" s="18" t="s">
        <v>82</v>
      </c>
      <c r="D73" s="20">
        <v>240</v>
      </c>
      <c r="E73" s="34">
        <v>445</v>
      </c>
      <c r="F73" s="34">
        <v>-5.8</v>
      </c>
      <c r="G73" s="34">
        <f>E73+F73</f>
        <v>439.2</v>
      </c>
      <c r="H73" s="34">
        <v>695</v>
      </c>
      <c r="I73" s="34">
        <v>-2.7</v>
      </c>
      <c r="J73" s="34">
        <f>H73+I73</f>
        <v>692.3</v>
      </c>
      <c r="K73" s="4"/>
    </row>
    <row r="74" spans="2:11" hidden="1" x14ac:dyDescent="0.25">
      <c r="B74" s="16" t="s">
        <v>7</v>
      </c>
      <c r="C74" s="18" t="s">
        <v>82</v>
      </c>
      <c r="D74" s="48">
        <v>800</v>
      </c>
      <c r="E74" s="34">
        <f t="shared" ref="E74:F74" si="21">E75+E76</f>
        <v>0</v>
      </c>
      <c r="F74" s="34">
        <f t="shared" si="21"/>
        <v>0</v>
      </c>
      <c r="G74" s="34">
        <f>G75+G76</f>
        <v>0</v>
      </c>
      <c r="H74" s="34">
        <f t="shared" ref="H74:I74" si="22">H75+H76</f>
        <v>0</v>
      </c>
      <c r="I74" s="34">
        <f t="shared" si="22"/>
        <v>0</v>
      </c>
      <c r="J74" s="34">
        <f>J75+J76</f>
        <v>0</v>
      </c>
      <c r="K74" s="4"/>
    </row>
    <row r="75" spans="2:11" hidden="1" x14ac:dyDescent="0.25">
      <c r="B75" s="16" t="s">
        <v>27</v>
      </c>
      <c r="C75" s="18" t="s">
        <v>82</v>
      </c>
      <c r="D75" s="48">
        <v>830</v>
      </c>
      <c r="E75" s="21"/>
      <c r="F75" s="21"/>
      <c r="G75" s="34">
        <f>E75+F75</f>
        <v>0</v>
      </c>
      <c r="H75" s="21"/>
      <c r="I75" s="21"/>
      <c r="J75" s="34">
        <f>H75+I75</f>
        <v>0</v>
      </c>
      <c r="K75" s="4"/>
    </row>
    <row r="76" spans="2:11" hidden="1" x14ac:dyDescent="0.25">
      <c r="B76" s="16" t="s">
        <v>6</v>
      </c>
      <c r="C76" s="18" t="s">
        <v>82</v>
      </c>
      <c r="D76" s="48">
        <v>850</v>
      </c>
      <c r="E76" s="34"/>
      <c r="F76" s="34"/>
      <c r="G76" s="34">
        <f>E76+F76</f>
        <v>0</v>
      </c>
      <c r="H76" s="34"/>
      <c r="I76" s="34"/>
      <c r="J76" s="34">
        <f>H76+I76</f>
        <v>0</v>
      </c>
      <c r="K76" s="4"/>
    </row>
    <row r="77" spans="2:11" ht="24" x14ac:dyDescent="0.25">
      <c r="B77" s="16" t="s">
        <v>83</v>
      </c>
      <c r="C77" s="18" t="s">
        <v>84</v>
      </c>
      <c r="D77" s="20"/>
      <c r="E77" s="34">
        <f>E78</f>
        <v>0</v>
      </c>
      <c r="F77" s="34">
        <f>F78</f>
        <v>5.8</v>
      </c>
      <c r="G77" s="34">
        <f>G78</f>
        <v>5.8</v>
      </c>
      <c r="H77" s="34">
        <f>H78</f>
        <v>0</v>
      </c>
      <c r="I77" s="34">
        <f t="shared" ref="I77:J77" si="23">I78</f>
        <v>2.7</v>
      </c>
      <c r="J77" s="34">
        <f t="shared" si="23"/>
        <v>2.7</v>
      </c>
      <c r="K77" s="4"/>
    </row>
    <row r="78" spans="2:11" x14ac:dyDescent="0.25">
      <c r="B78" s="15" t="s">
        <v>86</v>
      </c>
      <c r="C78" s="18" t="s">
        <v>85</v>
      </c>
      <c r="D78" s="20"/>
      <c r="E78" s="34">
        <f>E79+E81</f>
        <v>0</v>
      </c>
      <c r="F78" s="34">
        <f t="shared" ref="F78:G78" si="24">F79+F81</f>
        <v>5.8</v>
      </c>
      <c r="G78" s="34">
        <f t="shared" si="24"/>
        <v>5.8</v>
      </c>
      <c r="H78" s="34">
        <f>H81</f>
        <v>0</v>
      </c>
      <c r="I78" s="34">
        <f t="shared" ref="I78" si="25">I79+I81</f>
        <v>2.7</v>
      </c>
      <c r="J78" s="34">
        <f t="shared" ref="J78" si="26">J79+J81</f>
        <v>2.7</v>
      </c>
      <c r="K78" s="4"/>
    </row>
    <row r="79" spans="2:11" x14ac:dyDescent="0.25">
      <c r="B79" s="16" t="s">
        <v>227</v>
      </c>
      <c r="C79" s="18" t="s">
        <v>85</v>
      </c>
      <c r="D79" s="20">
        <v>700</v>
      </c>
      <c r="E79" s="34">
        <f>E80</f>
        <v>0</v>
      </c>
      <c r="F79" s="34">
        <f t="shared" ref="F79:J79" si="27">F80</f>
        <v>5.8</v>
      </c>
      <c r="G79" s="34">
        <f t="shared" si="27"/>
        <v>5.8</v>
      </c>
      <c r="H79" s="34">
        <f>H80</f>
        <v>0</v>
      </c>
      <c r="I79" s="34">
        <f t="shared" si="27"/>
        <v>2.7</v>
      </c>
      <c r="J79" s="34">
        <f t="shared" si="27"/>
        <v>2.7</v>
      </c>
    </row>
    <row r="80" spans="2:11" x14ac:dyDescent="0.25">
      <c r="B80" s="26" t="s">
        <v>228</v>
      </c>
      <c r="C80" s="18" t="s">
        <v>85</v>
      </c>
      <c r="D80" s="20">
        <v>730</v>
      </c>
      <c r="E80" s="34">
        <v>0</v>
      </c>
      <c r="F80" s="34">
        <v>5.8</v>
      </c>
      <c r="G80" s="34">
        <f t="shared" ref="G80" si="28">E80+F80</f>
        <v>5.8</v>
      </c>
      <c r="H80" s="34">
        <v>0</v>
      </c>
      <c r="I80" s="34">
        <v>2.7</v>
      </c>
      <c r="J80" s="34">
        <f t="shared" ref="J80" si="29">H80+I80</f>
        <v>2.7</v>
      </c>
    </row>
    <row r="81" spans="2:11" hidden="1" x14ac:dyDescent="0.25">
      <c r="B81" s="27" t="s">
        <v>7</v>
      </c>
      <c r="C81" s="18" t="s">
        <v>85</v>
      </c>
      <c r="D81" s="48">
        <v>800</v>
      </c>
      <c r="E81" s="34">
        <f t="shared" ref="E81:F81" si="30">SUM(E82:E83)</f>
        <v>0</v>
      </c>
      <c r="F81" s="34">
        <f t="shared" si="30"/>
        <v>0</v>
      </c>
      <c r="G81" s="34">
        <f>SUM(G82:G83)</f>
        <v>0</v>
      </c>
      <c r="H81" s="34">
        <f t="shared" ref="H81:I81" si="31">SUM(H82:H83)</f>
        <v>0</v>
      </c>
      <c r="I81" s="34">
        <f t="shared" si="31"/>
        <v>0</v>
      </c>
      <c r="J81" s="34">
        <f>SUM(J82:J83)</f>
        <v>0</v>
      </c>
      <c r="K81" s="4"/>
    </row>
    <row r="82" spans="2:11" hidden="1" x14ac:dyDescent="0.25">
      <c r="B82" s="16" t="s">
        <v>27</v>
      </c>
      <c r="C82" s="18" t="s">
        <v>85</v>
      </c>
      <c r="D82" s="48">
        <v>830</v>
      </c>
      <c r="E82" s="34"/>
      <c r="F82" s="34"/>
      <c r="G82" s="34">
        <f t="shared" ref="G82:G83" si="32">E82+F82</f>
        <v>0</v>
      </c>
      <c r="H82" s="34"/>
      <c r="I82" s="34"/>
      <c r="J82" s="34">
        <f t="shared" ref="J82:J83" si="33">H82+I82</f>
        <v>0</v>
      </c>
      <c r="K82" s="4"/>
    </row>
    <row r="83" spans="2:11" hidden="1" x14ac:dyDescent="0.25">
      <c r="B83" s="16" t="s">
        <v>6</v>
      </c>
      <c r="C83" s="18" t="s">
        <v>85</v>
      </c>
      <c r="D83" s="48">
        <v>850</v>
      </c>
      <c r="E83" s="34">
        <v>0</v>
      </c>
      <c r="F83" s="34"/>
      <c r="G83" s="34">
        <f t="shared" si="32"/>
        <v>0</v>
      </c>
      <c r="H83" s="34">
        <v>0</v>
      </c>
      <c r="I83" s="34"/>
      <c r="J83" s="34">
        <f t="shared" si="33"/>
        <v>0</v>
      </c>
      <c r="K83" s="4"/>
    </row>
    <row r="84" spans="2:11" x14ac:dyDescent="0.25">
      <c r="B84" s="15" t="s">
        <v>215</v>
      </c>
      <c r="C84" s="18" t="s">
        <v>216</v>
      </c>
      <c r="D84" s="20"/>
      <c r="E84" s="34">
        <f>E85</f>
        <v>504</v>
      </c>
      <c r="F84" s="34">
        <f>F65</f>
        <v>0</v>
      </c>
      <c r="G84" s="34">
        <f>G85</f>
        <v>504</v>
      </c>
      <c r="H84" s="34">
        <f>H85</f>
        <v>504</v>
      </c>
      <c r="I84" s="34">
        <f>I65</f>
        <v>0</v>
      </c>
      <c r="J84" s="34">
        <f>J85</f>
        <v>504</v>
      </c>
      <c r="K84" s="4"/>
    </row>
    <row r="85" spans="2:11" x14ac:dyDescent="0.25">
      <c r="B85" s="15" t="s">
        <v>194</v>
      </c>
      <c r="C85" s="18" t="s">
        <v>217</v>
      </c>
      <c r="D85" s="20"/>
      <c r="E85" s="34">
        <f>E86</f>
        <v>504</v>
      </c>
      <c r="F85" s="34">
        <f>F86+F262</f>
        <v>0</v>
      </c>
      <c r="G85" s="34">
        <f>G86</f>
        <v>504</v>
      </c>
      <c r="H85" s="34">
        <f>H86</f>
        <v>504</v>
      </c>
      <c r="I85" s="34">
        <f>I86+I262</f>
        <v>0</v>
      </c>
      <c r="J85" s="34">
        <f>J86</f>
        <v>504</v>
      </c>
      <c r="K85" s="4"/>
    </row>
    <row r="86" spans="2:11" x14ac:dyDescent="0.25">
      <c r="B86" s="26" t="s">
        <v>13</v>
      </c>
      <c r="C86" s="18" t="s">
        <v>217</v>
      </c>
      <c r="D86" s="20">
        <v>300</v>
      </c>
      <c r="E86" s="34">
        <f t="shared" ref="E86:I86" si="34">E87</f>
        <v>504</v>
      </c>
      <c r="F86" s="34">
        <f t="shared" si="34"/>
        <v>0</v>
      </c>
      <c r="G86" s="34">
        <f>G87</f>
        <v>504</v>
      </c>
      <c r="H86" s="34">
        <f t="shared" si="34"/>
        <v>504</v>
      </c>
      <c r="I86" s="34">
        <f t="shared" si="34"/>
        <v>0</v>
      </c>
      <c r="J86" s="34">
        <f>J87</f>
        <v>504</v>
      </c>
      <c r="K86" s="4"/>
    </row>
    <row r="87" spans="2:11" ht="22.5" customHeight="1" x14ac:dyDescent="0.25">
      <c r="B87" s="16" t="s">
        <v>35</v>
      </c>
      <c r="C87" s="18" t="s">
        <v>217</v>
      </c>
      <c r="D87" s="20">
        <v>310</v>
      </c>
      <c r="E87" s="34">
        <v>504</v>
      </c>
      <c r="F87" s="34"/>
      <c r="G87" s="34">
        <f>E87+F87</f>
        <v>504</v>
      </c>
      <c r="H87" s="34">
        <v>504</v>
      </c>
      <c r="I87" s="34"/>
      <c r="J87" s="34">
        <f>H87+I87</f>
        <v>504</v>
      </c>
    </row>
    <row r="88" spans="2:11" ht="24" x14ac:dyDescent="0.25">
      <c r="B88" s="60" t="s">
        <v>29</v>
      </c>
      <c r="C88" s="58" t="s">
        <v>88</v>
      </c>
      <c r="D88" s="20"/>
      <c r="E88" s="34">
        <f>E89</f>
        <v>319.8</v>
      </c>
      <c r="F88" s="34"/>
      <c r="G88" s="34">
        <f>G89</f>
        <v>319.8</v>
      </c>
      <c r="H88" s="34">
        <f>H89</f>
        <v>407.1</v>
      </c>
      <c r="I88" s="34"/>
      <c r="J88" s="34">
        <f>J89</f>
        <v>407.1</v>
      </c>
      <c r="K88" s="4"/>
    </row>
    <row r="89" spans="2:11" x14ac:dyDescent="0.25">
      <c r="B89" s="16" t="s">
        <v>176</v>
      </c>
      <c r="C89" s="18" t="s">
        <v>204</v>
      </c>
      <c r="D89" s="20"/>
      <c r="E89" s="34">
        <f>E90+E97</f>
        <v>319.8</v>
      </c>
      <c r="F89" s="34"/>
      <c r="G89" s="34">
        <f>G90+G97</f>
        <v>319.8</v>
      </c>
      <c r="H89" s="34">
        <f>H90+H97</f>
        <v>407.1</v>
      </c>
      <c r="I89" s="34"/>
      <c r="J89" s="34">
        <f>J90+J97</f>
        <v>407.1</v>
      </c>
      <c r="K89" s="4"/>
    </row>
    <row r="90" spans="2:11" ht="24" x14ac:dyDescent="0.25">
      <c r="B90" s="15" t="s">
        <v>89</v>
      </c>
      <c r="C90" s="18" t="s">
        <v>90</v>
      </c>
      <c r="D90" s="20"/>
      <c r="E90" s="34">
        <f>E91+E94</f>
        <v>19.8</v>
      </c>
      <c r="F90" s="34"/>
      <c r="G90" s="34">
        <f>G91+G94</f>
        <v>19.8</v>
      </c>
      <c r="H90" s="34">
        <f>H91+H94</f>
        <v>107.1</v>
      </c>
      <c r="I90" s="34"/>
      <c r="J90" s="34">
        <f>J91+J94</f>
        <v>107.1</v>
      </c>
      <c r="K90" s="4"/>
    </row>
    <row r="91" spans="2:11" ht="36" customHeight="1" x14ac:dyDescent="0.25">
      <c r="B91" s="16" t="s">
        <v>92</v>
      </c>
      <c r="C91" s="18" t="s">
        <v>91</v>
      </c>
      <c r="D91" s="20"/>
      <c r="E91" s="34">
        <f t="shared" ref="E91:J92" si="35">E92</f>
        <v>19.8</v>
      </c>
      <c r="F91" s="34">
        <f t="shared" si="35"/>
        <v>0</v>
      </c>
      <c r="G91" s="34">
        <f t="shared" si="35"/>
        <v>19.8</v>
      </c>
      <c r="H91" s="34">
        <f t="shared" si="35"/>
        <v>19.8</v>
      </c>
      <c r="I91" s="34">
        <f t="shared" si="35"/>
        <v>0</v>
      </c>
      <c r="J91" s="34">
        <f t="shared" si="35"/>
        <v>19.8</v>
      </c>
      <c r="K91" s="4"/>
    </row>
    <row r="92" spans="2:11" x14ac:dyDescent="0.25">
      <c r="B92" s="15" t="s">
        <v>12</v>
      </c>
      <c r="C92" s="18" t="s">
        <v>91</v>
      </c>
      <c r="D92" s="20">
        <v>500</v>
      </c>
      <c r="E92" s="34">
        <f t="shared" si="35"/>
        <v>19.8</v>
      </c>
      <c r="F92" s="34">
        <f t="shared" si="35"/>
        <v>0</v>
      </c>
      <c r="G92" s="34">
        <f t="shared" si="35"/>
        <v>19.8</v>
      </c>
      <c r="H92" s="34">
        <f t="shared" si="35"/>
        <v>19.8</v>
      </c>
      <c r="I92" s="34">
        <f t="shared" si="35"/>
        <v>0</v>
      </c>
      <c r="J92" s="34">
        <f t="shared" si="35"/>
        <v>19.8</v>
      </c>
      <c r="K92" s="4"/>
    </row>
    <row r="93" spans="2:11" x14ac:dyDescent="0.25">
      <c r="B93" s="16" t="s">
        <v>11</v>
      </c>
      <c r="C93" s="18" t="s">
        <v>91</v>
      </c>
      <c r="D93" s="20">
        <v>540</v>
      </c>
      <c r="E93" s="34">
        <f>19.7+0.1</f>
        <v>19.8</v>
      </c>
      <c r="F93" s="34"/>
      <c r="G93" s="34">
        <f>E93+F93</f>
        <v>19.8</v>
      </c>
      <c r="H93" s="34">
        <f>19.7+0.1</f>
        <v>19.8</v>
      </c>
      <c r="I93" s="34"/>
      <c r="J93" s="34">
        <f>H93+I93</f>
        <v>19.8</v>
      </c>
      <c r="K93" s="4"/>
    </row>
    <row r="94" spans="2:11" hidden="1" x14ac:dyDescent="0.25">
      <c r="B94" s="16" t="s">
        <v>54</v>
      </c>
      <c r="C94" s="18" t="s">
        <v>93</v>
      </c>
      <c r="D94" s="20"/>
      <c r="E94" s="34">
        <f t="shared" ref="E94:J95" si="36">E95</f>
        <v>0</v>
      </c>
      <c r="F94" s="34">
        <f t="shared" si="36"/>
        <v>0</v>
      </c>
      <c r="G94" s="34">
        <f t="shared" si="36"/>
        <v>0</v>
      </c>
      <c r="H94" s="34">
        <f t="shared" si="36"/>
        <v>87.3</v>
      </c>
      <c r="I94" s="34">
        <f t="shared" si="36"/>
        <v>0</v>
      </c>
      <c r="J94" s="34">
        <f t="shared" si="36"/>
        <v>87.3</v>
      </c>
      <c r="K94" s="4"/>
    </row>
    <row r="95" spans="2:11" ht="24" hidden="1" x14ac:dyDescent="0.25">
      <c r="B95" s="16" t="s">
        <v>24</v>
      </c>
      <c r="C95" s="18" t="s">
        <v>93</v>
      </c>
      <c r="D95" s="48">
        <v>200</v>
      </c>
      <c r="E95" s="34">
        <f t="shared" si="36"/>
        <v>0</v>
      </c>
      <c r="F95" s="34">
        <f t="shared" si="36"/>
        <v>0</v>
      </c>
      <c r="G95" s="34">
        <f t="shared" si="36"/>
        <v>0</v>
      </c>
      <c r="H95" s="34">
        <f t="shared" si="36"/>
        <v>87.3</v>
      </c>
      <c r="I95" s="34">
        <f t="shared" si="36"/>
        <v>0</v>
      </c>
      <c r="J95" s="34">
        <f t="shared" si="36"/>
        <v>87.3</v>
      </c>
      <c r="K95" s="4"/>
    </row>
    <row r="96" spans="2:11" ht="24" hidden="1" x14ac:dyDescent="0.25">
      <c r="B96" s="16" t="s">
        <v>1</v>
      </c>
      <c r="C96" s="18" t="s">
        <v>93</v>
      </c>
      <c r="D96" s="48">
        <v>240</v>
      </c>
      <c r="E96" s="34">
        <v>0</v>
      </c>
      <c r="F96" s="34"/>
      <c r="G96" s="34">
        <f>E96+F96</f>
        <v>0</v>
      </c>
      <c r="H96" s="34">
        <v>87.3</v>
      </c>
      <c r="I96" s="34"/>
      <c r="J96" s="34">
        <f>H96+I96</f>
        <v>87.3</v>
      </c>
      <c r="K96" s="4"/>
    </row>
    <row r="97" spans="2:11" ht="24" x14ac:dyDescent="0.25">
      <c r="B97" s="15" t="s">
        <v>94</v>
      </c>
      <c r="C97" s="18" t="s">
        <v>95</v>
      </c>
      <c r="D97" s="21"/>
      <c r="E97" s="34">
        <f t="shared" ref="E97:J99" si="37">E98</f>
        <v>300</v>
      </c>
      <c r="F97" s="34">
        <f t="shared" si="37"/>
        <v>0</v>
      </c>
      <c r="G97" s="34">
        <f t="shared" si="37"/>
        <v>300</v>
      </c>
      <c r="H97" s="34">
        <f t="shared" si="37"/>
        <v>300</v>
      </c>
      <c r="I97" s="34">
        <f t="shared" si="37"/>
        <v>0</v>
      </c>
      <c r="J97" s="34">
        <f t="shared" si="37"/>
        <v>300</v>
      </c>
      <c r="K97" s="4"/>
    </row>
    <row r="98" spans="2:11" x14ac:dyDescent="0.25">
      <c r="B98" s="15" t="s">
        <v>54</v>
      </c>
      <c r="C98" s="18" t="s">
        <v>96</v>
      </c>
      <c r="D98" s="21"/>
      <c r="E98" s="21">
        <f t="shared" si="37"/>
        <v>300</v>
      </c>
      <c r="F98" s="21">
        <f t="shared" si="37"/>
        <v>0</v>
      </c>
      <c r="G98" s="21">
        <f t="shared" si="37"/>
        <v>300</v>
      </c>
      <c r="H98" s="21">
        <f t="shared" si="37"/>
        <v>300</v>
      </c>
      <c r="I98" s="21">
        <f t="shared" si="37"/>
        <v>0</v>
      </c>
      <c r="J98" s="21">
        <f t="shared" si="37"/>
        <v>300</v>
      </c>
      <c r="K98" s="4"/>
    </row>
    <row r="99" spans="2:11" ht="24" x14ac:dyDescent="0.25">
      <c r="B99" s="16" t="s">
        <v>24</v>
      </c>
      <c r="C99" s="18" t="s">
        <v>96</v>
      </c>
      <c r="D99" s="20">
        <v>200</v>
      </c>
      <c r="E99" s="34">
        <f t="shared" si="37"/>
        <v>300</v>
      </c>
      <c r="F99" s="34">
        <f t="shared" si="37"/>
        <v>0</v>
      </c>
      <c r="G99" s="34">
        <f t="shared" si="37"/>
        <v>300</v>
      </c>
      <c r="H99" s="34">
        <f t="shared" si="37"/>
        <v>300</v>
      </c>
      <c r="I99" s="34">
        <f t="shared" si="37"/>
        <v>0</v>
      </c>
      <c r="J99" s="34">
        <f t="shared" si="37"/>
        <v>300</v>
      </c>
      <c r="K99" s="4"/>
    </row>
    <row r="100" spans="2:11" ht="24" x14ac:dyDescent="0.25">
      <c r="B100" s="16" t="s">
        <v>1</v>
      </c>
      <c r="C100" s="18" t="s">
        <v>96</v>
      </c>
      <c r="D100" s="20">
        <v>240</v>
      </c>
      <c r="E100" s="34">
        <v>300</v>
      </c>
      <c r="F100" s="34"/>
      <c r="G100" s="34">
        <f>E100+F100</f>
        <v>300</v>
      </c>
      <c r="H100" s="34">
        <v>300</v>
      </c>
      <c r="I100" s="34"/>
      <c r="J100" s="34">
        <f>H100+I100</f>
        <v>300</v>
      </c>
      <c r="K100" s="4"/>
    </row>
    <row r="101" spans="2:11" ht="36" x14ac:dyDescent="0.25">
      <c r="B101" s="61" t="s">
        <v>97</v>
      </c>
      <c r="C101" s="58" t="s">
        <v>98</v>
      </c>
      <c r="D101" s="20" t="s">
        <v>9</v>
      </c>
      <c r="E101" s="34">
        <f>E102</f>
        <v>25</v>
      </c>
      <c r="F101" s="34"/>
      <c r="G101" s="34">
        <f>G102</f>
        <v>25</v>
      </c>
      <c r="H101" s="34">
        <f>H102</f>
        <v>25</v>
      </c>
      <c r="I101" s="34"/>
      <c r="J101" s="34">
        <f>J102</f>
        <v>25</v>
      </c>
      <c r="K101" s="4"/>
    </row>
    <row r="102" spans="2:11" x14ac:dyDescent="0.25">
      <c r="B102" s="16" t="s">
        <v>176</v>
      </c>
      <c r="C102" s="18" t="s">
        <v>205</v>
      </c>
      <c r="D102" s="20"/>
      <c r="E102" s="34">
        <f>E103+E110+E114+E118</f>
        <v>25</v>
      </c>
      <c r="F102" s="34"/>
      <c r="G102" s="34">
        <f>G103+G110+G114+G118</f>
        <v>25</v>
      </c>
      <c r="H102" s="34">
        <f>H103+H110+H114+H118</f>
        <v>25</v>
      </c>
      <c r="I102" s="34"/>
      <c r="J102" s="34">
        <f>J103+J110+J114+J118</f>
        <v>25</v>
      </c>
      <c r="K102" s="4"/>
    </row>
    <row r="103" spans="2:11" ht="24.75" x14ac:dyDescent="0.25">
      <c r="B103" s="23" t="s">
        <v>100</v>
      </c>
      <c r="C103" s="18" t="s">
        <v>99</v>
      </c>
      <c r="D103" s="20"/>
      <c r="E103" s="34">
        <f t="shared" ref="E103:F103" si="38">E104+E107</f>
        <v>25</v>
      </c>
      <c r="F103" s="34">
        <f t="shared" si="38"/>
        <v>0</v>
      </c>
      <c r="G103" s="34">
        <f>G104+G107</f>
        <v>25</v>
      </c>
      <c r="H103" s="34">
        <f t="shared" ref="H103:I103" si="39">H104+H107</f>
        <v>25</v>
      </c>
      <c r="I103" s="34">
        <f t="shared" si="39"/>
        <v>0</v>
      </c>
      <c r="J103" s="34">
        <f>J104+J107</f>
        <v>25</v>
      </c>
      <c r="K103" s="4"/>
    </row>
    <row r="104" spans="2:11" x14ac:dyDescent="0.25">
      <c r="B104" s="23" t="s">
        <v>101</v>
      </c>
      <c r="C104" s="18" t="s">
        <v>102</v>
      </c>
      <c r="D104" s="20"/>
      <c r="E104" s="34">
        <f t="shared" ref="E104:J105" si="40">E105</f>
        <v>20</v>
      </c>
      <c r="F104" s="34">
        <f t="shared" si="40"/>
        <v>0</v>
      </c>
      <c r="G104" s="34">
        <f t="shared" si="40"/>
        <v>20</v>
      </c>
      <c r="H104" s="34">
        <f t="shared" si="40"/>
        <v>20</v>
      </c>
      <c r="I104" s="34">
        <f t="shared" si="40"/>
        <v>0</v>
      </c>
      <c r="J104" s="34">
        <f t="shared" si="40"/>
        <v>20</v>
      </c>
      <c r="K104" s="4"/>
    </row>
    <row r="105" spans="2:11" ht="24" x14ac:dyDescent="0.25">
      <c r="B105" s="16" t="s">
        <v>24</v>
      </c>
      <c r="C105" s="18" t="s">
        <v>102</v>
      </c>
      <c r="D105" s="20">
        <v>200</v>
      </c>
      <c r="E105" s="34">
        <f t="shared" si="40"/>
        <v>20</v>
      </c>
      <c r="F105" s="34">
        <f t="shared" si="40"/>
        <v>0</v>
      </c>
      <c r="G105" s="34">
        <f t="shared" si="40"/>
        <v>20</v>
      </c>
      <c r="H105" s="34">
        <f t="shared" si="40"/>
        <v>20</v>
      </c>
      <c r="I105" s="34">
        <f t="shared" si="40"/>
        <v>0</v>
      </c>
      <c r="J105" s="34">
        <f t="shared" si="40"/>
        <v>20</v>
      </c>
      <c r="K105" s="4"/>
    </row>
    <row r="106" spans="2:11" ht="24" x14ac:dyDescent="0.25">
      <c r="B106" s="16" t="s">
        <v>1</v>
      </c>
      <c r="C106" s="18" t="s">
        <v>102</v>
      </c>
      <c r="D106" s="20">
        <v>240</v>
      </c>
      <c r="E106" s="34">
        <v>20</v>
      </c>
      <c r="F106" s="34"/>
      <c r="G106" s="34">
        <f>E106+F106</f>
        <v>20</v>
      </c>
      <c r="H106" s="34">
        <v>20</v>
      </c>
      <c r="I106" s="34"/>
      <c r="J106" s="34">
        <f>H106+I106</f>
        <v>20</v>
      </c>
      <c r="K106" s="4"/>
    </row>
    <row r="107" spans="2:11" ht="24" x14ac:dyDescent="0.25">
      <c r="B107" s="16" t="s">
        <v>104</v>
      </c>
      <c r="C107" s="18" t="s">
        <v>103</v>
      </c>
      <c r="D107" s="20"/>
      <c r="E107" s="34">
        <f t="shared" ref="E107:J108" si="41">E108</f>
        <v>5</v>
      </c>
      <c r="F107" s="34">
        <f t="shared" si="41"/>
        <v>0</v>
      </c>
      <c r="G107" s="34">
        <f t="shared" si="41"/>
        <v>5</v>
      </c>
      <c r="H107" s="34">
        <f t="shared" si="41"/>
        <v>5</v>
      </c>
      <c r="I107" s="34">
        <f t="shared" si="41"/>
        <v>0</v>
      </c>
      <c r="J107" s="34">
        <f t="shared" si="41"/>
        <v>5</v>
      </c>
      <c r="K107" s="4"/>
    </row>
    <row r="108" spans="2:11" ht="24" x14ac:dyDescent="0.25">
      <c r="B108" s="16" t="s">
        <v>24</v>
      </c>
      <c r="C108" s="18" t="s">
        <v>103</v>
      </c>
      <c r="D108" s="20">
        <v>200</v>
      </c>
      <c r="E108" s="34">
        <f t="shared" si="41"/>
        <v>5</v>
      </c>
      <c r="F108" s="34">
        <f t="shared" si="41"/>
        <v>0</v>
      </c>
      <c r="G108" s="34">
        <f t="shared" si="41"/>
        <v>5</v>
      </c>
      <c r="H108" s="34">
        <f t="shared" si="41"/>
        <v>5</v>
      </c>
      <c r="I108" s="34">
        <f t="shared" si="41"/>
        <v>0</v>
      </c>
      <c r="J108" s="34">
        <f t="shared" si="41"/>
        <v>5</v>
      </c>
      <c r="K108" s="4"/>
    </row>
    <row r="109" spans="2:11" ht="24" x14ac:dyDescent="0.25">
      <c r="B109" s="16" t="s">
        <v>1</v>
      </c>
      <c r="C109" s="18" t="s">
        <v>103</v>
      </c>
      <c r="D109" s="20">
        <v>240</v>
      </c>
      <c r="E109" s="34">
        <v>5</v>
      </c>
      <c r="F109" s="34"/>
      <c r="G109" s="34">
        <f>E109+F109</f>
        <v>5</v>
      </c>
      <c r="H109" s="34">
        <v>5</v>
      </c>
      <c r="I109" s="34"/>
      <c r="J109" s="34">
        <f>H109+I109</f>
        <v>5</v>
      </c>
      <c r="K109" s="4"/>
    </row>
    <row r="110" spans="2:11" ht="27" hidden="1" customHeight="1" x14ac:dyDescent="0.25">
      <c r="B110" s="16" t="s">
        <v>106</v>
      </c>
      <c r="C110" s="18" t="s">
        <v>105</v>
      </c>
      <c r="D110" s="20"/>
      <c r="E110" s="34">
        <f>E111</f>
        <v>0</v>
      </c>
      <c r="F110" s="34"/>
      <c r="G110" s="34">
        <f>G111</f>
        <v>0</v>
      </c>
      <c r="H110" s="34">
        <f>H111</f>
        <v>0</v>
      </c>
      <c r="I110" s="34"/>
      <c r="J110" s="34">
        <f>J111</f>
        <v>0</v>
      </c>
      <c r="K110" s="4"/>
    </row>
    <row r="111" spans="2:11" hidden="1" x14ac:dyDescent="0.25">
      <c r="B111" s="16" t="s">
        <v>54</v>
      </c>
      <c r="C111" s="18" t="s">
        <v>107</v>
      </c>
      <c r="D111" s="20"/>
      <c r="E111" s="34">
        <f t="shared" ref="E111:J112" si="42">E112</f>
        <v>0</v>
      </c>
      <c r="F111" s="34">
        <f t="shared" si="42"/>
        <v>0</v>
      </c>
      <c r="G111" s="34">
        <f t="shared" si="42"/>
        <v>0</v>
      </c>
      <c r="H111" s="34">
        <f t="shared" si="42"/>
        <v>0</v>
      </c>
      <c r="I111" s="34">
        <f t="shared" si="42"/>
        <v>0</v>
      </c>
      <c r="J111" s="34">
        <f t="shared" si="42"/>
        <v>0</v>
      </c>
      <c r="K111" s="4"/>
    </row>
    <row r="112" spans="2:11" ht="24" hidden="1" x14ac:dyDescent="0.25">
      <c r="B112" s="16" t="s">
        <v>24</v>
      </c>
      <c r="C112" s="18" t="s">
        <v>107</v>
      </c>
      <c r="D112" s="48">
        <v>200</v>
      </c>
      <c r="E112" s="34">
        <f t="shared" si="42"/>
        <v>0</v>
      </c>
      <c r="F112" s="34">
        <f t="shared" si="42"/>
        <v>0</v>
      </c>
      <c r="G112" s="34">
        <f t="shared" si="42"/>
        <v>0</v>
      </c>
      <c r="H112" s="34">
        <f t="shared" si="42"/>
        <v>0</v>
      </c>
      <c r="I112" s="34">
        <f t="shared" si="42"/>
        <v>0</v>
      </c>
      <c r="J112" s="34">
        <f t="shared" si="42"/>
        <v>0</v>
      </c>
      <c r="K112" s="4"/>
    </row>
    <row r="113" spans="2:11" ht="24" hidden="1" x14ac:dyDescent="0.25">
      <c r="B113" s="16" t="s">
        <v>1</v>
      </c>
      <c r="C113" s="18" t="s">
        <v>107</v>
      </c>
      <c r="D113" s="48">
        <v>240</v>
      </c>
      <c r="E113" s="34"/>
      <c r="F113" s="34"/>
      <c r="G113" s="34">
        <f>E113+F113</f>
        <v>0</v>
      </c>
      <c r="H113" s="34"/>
      <c r="I113" s="34"/>
      <c r="J113" s="34">
        <f>H113+I113</f>
        <v>0</v>
      </c>
      <c r="K113" s="4"/>
    </row>
    <row r="114" spans="2:11" ht="24" hidden="1" x14ac:dyDescent="0.25">
      <c r="B114" s="15" t="s">
        <v>109</v>
      </c>
      <c r="C114" s="18" t="s">
        <v>108</v>
      </c>
      <c r="D114" s="20"/>
      <c r="E114" s="34">
        <f>E115</f>
        <v>0</v>
      </c>
      <c r="F114" s="34"/>
      <c r="G114" s="34">
        <f>G115</f>
        <v>0</v>
      </c>
      <c r="H114" s="34">
        <f>H115</f>
        <v>0</v>
      </c>
      <c r="I114" s="34"/>
      <c r="J114" s="34">
        <f>J115</f>
        <v>0</v>
      </c>
      <c r="K114" s="4"/>
    </row>
    <row r="115" spans="2:11" hidden="1" x14ac:dyDescent="0.25">
      <c r="B115" s="15" t="s">
        <v>54</v>
      </c>
      <c r="C115" s="18" t="s">
        <v>110</v>
      </c>
      <c r="D115" s="20"/>
      <c r="E115" s="34">
        <f t="shared" ref="E115:J116" si="43">E116</f>
        <v>0</v>
      </c>
      <c r="F115" s="34">
        <f t="shared" si="43"/>
        <v>0</v>
      </c>
      <c r="G115" s="34">
        <f t="shared" si="43"/>
        <v>0</v>
      </c>
      <c r="H115" s="34">
        <f t="shared" si="43"/>
        <v>0</v>
      </c>
      <c r="I115" s="34">
        <f t="shared" si="43"/>
        <v>0</v>
      </c>
      <c r="J115" s="34">
        <f t="shared" si="43"/>
        <v>0</v>
      </c>
      <c r="K115" s="4"/>
    </row>
    <row r="116" spans="2:11" ht="24" hidden="1" x14ac:dyDescent="0.25">
      <c r="B116" s="16" t="s">
        <v>24</v>
      </c>
      <c r="C116" s="18" t="s">
        <v>110</v>
      </c>
      <c r="D116" s="48">
        <v>200</v>
      </c>
      <c r="E116" s="34">
        <f t="shared" si="43"/>
        <v>0</v>
      </c>
      <c r="F116" s="34">
        <f t="shared" si="43"/>
        <v>0</v>
      </c>
      <c r="G116" s="34">
        <f t="shared" si="43"/>
        <v>0</v>
      </c>
      <c r="H116" s="34">
        <f t="shared" si="43"/>
        <v>0</v>
      </c>
      <c r="I116" s="34">
        <f t="shared" si="43"/>
        <v>0</v>
      </c>
      <c r="J116" s="34">
        <f t="shared" si="43"/>
        <v>0</v>
      </c>
      <c r="K116" s="4"/>
    </row>
    <row r="117" spans="2:11" ht="24" hidden="1" x14ac:dyDescent="0.25">
      <c r="B117" s="16" t="s">
        <v>1</v>
      </c>
      <c r="C117" s="18" t="s">
        <v>110</v>
      </c>
      <c r="D117" s="48">
        <v>240</v>
      </c>
      <c r="E117" s="34">
        <v>0</v>
      </c>
      <c r="F117" s="34"/>
      <c r="G117" s="34">
        <f>E117+F117</f>
        <v>0</v>
      </c>
      <c r="H117" s="34">
        <v>0</v>
      </c>
      <c r="I117" s="34"/>
      <c r="J117" s="34">
        <f>H117+I117</f>
        <v>0</v>
      </c>
      <c r="K117" s="4"/>
    </row>
    <row r="118" spans="2:11" ht="24" hidden="1" x14ac:dyDescent="0.25">
      <c r="B118" s="15" t="s">
        <v>111</v>
      </c>
      <c r="C118" s="18" t="s">
        <v>112</v>
      </c>
      <c r="D118" s="20"/>
      <c r="E118" s="34">
        <f t="shared" ref="E118:J120" si="44">E119</f>
        <v>0</v>
      </c>
      <c r="F118" s="34">
        <f t="shared" si="44"/>
        <v>0</v>
      </c>
      <c r="G118" s="34">
        <f t="shared" si="44"/>
        <v>0</v>
      </c>
      <c r="H118" s="34">
        <f t="shared" si="44"/>
        <v>0</v>
      </c>
      <c r="I118" s="34">
        <f t="shared" si="44"/>
        <v>0</v>
      </c>
      <c r="J118" s="34">
        <f t="shared" si="44"/>
        <v>0</v>
      </c>
      <c r="K118" s="4"/>
    </row>
    <row r="119" spans="2:11" hidden="1" x14ac:dyDescent="0.25">
      <c r="B119" s="15" t="s">
        <v>54</v>
      </c>
      <c r="C119" s="18" t="s">
        <v>113</v>
      </c>
      <c r="D119" s="20"/>
      <c r="E119" s="34">
        <f t="shared" si="44"/>
        <v>0</v>
      </c>
      <c r="F119" s="34">
        <f t="shared" si="44"/>
        <v>0</v>
      </c>
      <c r="G119" s="34">
        <f t="shared" si="44"/>
        <v>0</v>
      </c>
      <c r="H119" s="34">
        <f t="shared" si="44"/>
        <v>0</v>
      </c>
      <c r="I119" s="34">
        <f t="shared" si="44"/>
        <v>0</v>
      </c>
      <c r="J119" s="34">
        <f t="shared" si="44"/>
        <v>0</v>
      </c>
      <c r="K119" s="4"/>
    </row>
    <row r="120" spans="2:11" ht="24" hidden="1" x14ac:dyDescent="0.25">
      <c r="B120" s="16" t="s">
        <v>24</v>
      </c>
      <c r="C120" s="18" t="s">
        <v>113</v>
      </c>
      <c r="D120" s="48">
        <v>200</v>
      </c>
      <c r="E120" s="34">
        <f t="shared" si="44"/>
        <v>0</v>
      </c>
      <c r="F120" s="34">
        <f t="shared" si="44"/>
        <v>0</v>
      </c>
      <c r="G120" s="34">
        <f t="shared" si="44"/>
        <v>0</v>
      </c>
      <c r="H120" s="34">
        <f t="shared" si="44"/>
        <v>0</v>
      </c>
      <c r="I120" s="34">
        <f t="shared" si="44"/>
        <v>0</v>
      </c>
      <c r="J120" s="34">
        <f t="shared" si="44"/>
        <v>0</v>
      </c>
      <c r="K120" s="4"/>
    </row>
    <row r="121" spans="2:11" ht="24" hidden="1" x14ac:dyDescent="0.25">
      <c r="B121" s="16" t="s">
        <v>1</v>
      </c>
      <c r="C121" s="18" t="s">
        <v>113</v>
      </c>
      <c r="D121" s="48">
        <v>240</v>
      </c>
      <c r="E121" s="34">
        <v>0</v>
      </c>
      <c r="F121" s="34"/>
      <c r="G121" s="34">
        <f>E121+F121</f>
        <v>0</v>
      </c>
      <c r="H121" s="34">
        <v>0</v>
      </c>
      <c r="I121" s="34"/>
      <c r="J121" s="34">
        <f>H121+I121</f>
        <v>0</v>
      </c>
      <c r="K121" s="4"/>
    </row>
    <row r="122" spans="2:11" ht="36" x14ac:dyDescent="0.25">
      <c r="B122" s="59" t="s">
        <v>114</v>
      </c>
      <c r="C122" s="58" t="s">
        <v>115</v>
      </c>
      <c r="D122" s="20" t="s">
        <v>9</v>
      </c>
      <c r="E122" s="34">
        <f t="shared" ref="E122:I122" si="45">E123</f>
        <v>120</v>
      </c>
      <c r="F122" s="34">
        <f t="shared" si="45"/>
        <v>0</v>
      </c>
      <c r="G122" s="34">
        <f>G123</f>
        <v>120</v>
      </c>
      <c r="H122" s="34">
        <f t="shared" si="45"/>
        <v>70</v>
      </c>
      <c r="I122" s="34">
        <f t="shared" si="45"/>
        <v>0</v>
      </c>
      <c r="J122" s="34">
        <f>J123</f>
        <v>70</v>
      </c>
      <c r="K122" s="4"/>
    </row>
    <row r="123" spans="2:11" x14ac:dyDescent="0.25">
      <c r="B123" s="16" t="s">
        <v>176</v>
      </c>
      <c r="C123" s="18" t="s">
        <v>206</v>
      </c>
      <c r="D123" s="20"/>
      <c r="E123" s="34">
        <f>E124+E131</f>
        <v>120</v>
      </c>
      <c r="F123" s="34"/>
      <c r="G123" s="34">
        <f>G124+G131</f>
        <v>120</v>
      </c>
      <c r="H123" s="34">
        <f>H124+H131</f>
        <v>70</v>
      </c>
      <c r="I123" s="34"/>
      <c r="J123" s="34">
        <f>J124+J131</f>
        <v>70</v>
      </c>
      <c r="K123" s="4"/>
    </row>
    <row r="124" spans="2:11" ht="34.9" customHeight="1" x14ac:dyDescent="0.25">
      <c r="B124" s="15" t="s">
        <v>116</v>
      </c>
      <c r="C124" s="18" t="s">
        <v>117</v>
      </c>
      <c r="D124" s="20"/>
      <c r="E124" s="34">
        <f>E125+E128</f>
        <v>50</v>
      </c>
      <c r="F124" s="34">
        <f t="shared" ref="F124" si="46">F125</f>
        <v>0</v>
      </c>
      <c r="G124" s="34">
        <f>G125</f>
        <v>50</v>
      </c>
      <c r="H124" s="34">
        <f>H125+H128</f>
        <v>50</v>
      </c>
      <c r="I124" s="34">
        <f t="shared" ref="I124" si="47">I125</f>
        <v>0</v>
      </c>
      <c r="J124" s="34">
        <f>J125</f>
        <v>50</v>
      </c>
      <c r="K124" s="4"/>
    </row>
    <row r="125" spans="2:11" x14ac:dyDescent="0.25">
      <c r="B125" s="15" t="s">
        <v>119</v>
      </c>
      <c r="C125" s="18" t="s">
        <v>118</v>
      </c>
      <c r="D125" s="20" t="s">
        <v>9</v>
      </c>
      <c r="E125" s="34">
        <f>E126</f>
        <v>50</v>
      </c>
      <c r="F125" s="34">
        <f t="shared" ref="F125" si="48">F126+F129</f>
        <v>0</v>
      </c>
      <c r="G125" s="34">
        <f>G126+G129</f>
        <v>50</v>
      </c>
      <c r="H125" s="34">
        <f>H126</f>
        <v>50</v>
      </c>
      <c r="I125" s="34">
        <f t="shared" ref="I125" si="49">I126+I129</f>
        <v>0</v>
      </c>
      <c r="J125" s="34">
        <f>J126+J129</f>
        <v>50</v>
      </c>
      <c r="K125" s="4"/>
    </row>
    <row r="126" spans="2:11" x14ac:dyDescent="0.25">
      <c r="B126" s="16" t="s">
        <v>7</v>
      </c>
      <c r="C126" s="18" t="s">
        <v>118</v>
      </c>
      <c r="D126" s="20" t="s">
        <v>17</v>
      </c>
      <c r="E126" s="34">
        <f t="shared" ref="E126:I126" si="50">E127</f>
        <v>50</v>
      </c>
      <c r="F126" s="34">
        <f t="shared" si="50"/>
        <v>0</v>
      </c>
      <c r="G126" s="34">
        <f>G127</f>
        <v>50</v>
      </c>
      <c r="H126" s="34">
        <f t="shared" si="50"/>
        <v>50</v>
      </c>
      <c r="I126" s="34">
        <f t="shared" si="50"/>
        <v>0</v>
      </c>
      <c r="J126" s="34">
        <f>J127</f>
        <v>50</v>
      </c>
      <c r="K126" s="4"/>
    </row>
    <row r="127" spans="2:11" x14ac:dyDescent="0.25">
      <c r="B127" s="16" t="s">
        <v>16</v>
      </c>
      <c r="C127" s="18" t="s">
        <v>118</v>
      </c>
      <c r="D127" s="20" t="s">
        <v>15</v>
      </c>
      <c r="E127" s="34">
        <v>50</v>
      </c>
      <c r="F127" s="34"/>
      <c r="G127" s="34">
        <f>E127+F127</f>
        <v>50</v>
      </c>
      <c r="H127" s="34">
        <v>50</v>
      </c>
      <c r="I127" s="34"/>
      <c r="J127" s="34">
        <f>H127+I127</f>
        <v>50</v>
      </c>
      <c r="K127" s="4"/>
    </row>
    <row r="128" spans="2:11" hidden="1" x14ac:dyDescent="0.25">
      <c r="B128" s="16" t="s">
        <v>54</v>
      </c>
      <c r="C128" s="18" t="s">
        <v>120</v>
      </c>
      <c r="D128" s="20"/>
      <c r="E128" s="34">
        <f>E129</f>
        <v>0</v>
      </c>
      <c r="F128" s="34"/>
      <c r="G128" s="34">
        <f>G129</f>
        <v>0</v>
      </c>
      <c r="H128" s="34">
        <f>H129</f>
        <v>0</v>
      </c>
      <c r="I128" s="34"/>
      <c r="J128" s="34">
        <f>J129</f>
        <v>0</v>
      </c>
      <c r="K128" s="4"/>
    </row>
    <row r="129" spans="2:11" hidden="1" x14ac:dyDescent="0.25">
      <c r="B129" s="16" t="s">
        <v>13</v>
      </c>
      <c r="C129" s="18" t="s">
        <v>120</v>
      </c>
      <c r="D129" s="48">
        <v>300</v>
      </c>
      <c r="E129" s="21">
        <f t="shared" ref="E129:I129" si="51">E130</f>
        <v>0</v>
      </c>
      <c r="F129" s="21">
        <f t="shared" si="51"/>
        <v>0</v>
      </c>
      <c r="G129" s="21">
        <f>G130</f>
        <v>0</v>
      </c>
      <c r="H129" s="21">
        <f t="shared" si="51"/>
        <v>0</v>
      </c>
      <c r="I129" s="21">
        <f t="shared" si="51"/>
        <v>0</v>
      </c>
      <c r="J129" s="21">
        <f>J130</f>
        <v>0</v>
      </c>
      <c r="K129" s="4"/>
    </row>
    <row r="130" spans="2:11" hidden="1" x14ac:dyDescent="0.25">
      <c r="B130" s="16" t="s">
        <v>28</v>
      </c>
      <c r="C130" s="18" t="s">
        <v>120</v>
      </c>
      <c r="D130" s="48">
        <v>360</v>
      </c>
      <c r="E130" s="21"/>
      <c r="F130" s="21"/>
      <c r="G130" s="34">
        <f>E130+F130</f>
        <v>0</v>
      </c>
      <c r="H130" s="21"/>
      <c r="I130" s="21"/>
      <c r="J130" s="34">
        <f>H130+I130</f>
        <v>0</v>
      </c>
      <c r="K130" s="4"/>
    </row>
    <row r="131" spans="2:11" ht="24" x14ac:dyDescent="0.25">
      <c r="B131" s="16" t="s">
        <v>121</v>
      </c>
      <c r="C131" s="18" t="s">
        <v>122</v>
      </c>
      <c r="D131" s="20"/>
      <c r="E131" s="34">
        <f>E132+E135</f>
        <v>70</v>
      </c>
      <c r="F131" s="34">
        <f t="shared" ref="E131:J133" si="52">F132</f>
        <v>0</v>
      </c>
      <c r="G131" s="34">
        <f t="shared" si="52"/>
        <v>70</v>
      </c>
      <c r="H131" s="34">
        <f>H132+H135</f>
        <v>20</v>
      </c>
      <c r="I131" s="34">
        <f t="shared" si="52"/>
        <v>0</v>
      </c>
      <c r="J131" s="34">
        <f t="shared" si="52"/>
        <v>20</v>
      </c>
      <c r="K131" s="4"/>
    </row>
    <row r="132" spans="2:11" ht="22.5" customHeight="1" x14ac:dyDescent="0.25">
      <c r="B132" s="16" t="s">
        <v>123</v>
      </c>
      <c r="C132" s="18" t="s">
        <v>124</v>
      </c>
      <c r="D132" s="20"/>
      <c r="E132" s="34">
        <f t="shared" si="52"/>
        <v>70</v>
      </c>
      <c r="F132" s="34">
        <f t="shared" si="52"/>
        <v>0</v>
      </c>
      <c r="G132" s="34">
        <f t="shared" si="52"/>
        <v>70</v>
      </c>
      <c r="H132" s="34">
        <f t="shared" si="52"/>
        <v>20</v>
      </c>
      <c r="I132" s="34">
        <f t="shared" si="52"/>
        <v>0</v>
      </c>
      <c r="J132" s="34">
        <f t="shared" si="52"/>
        <v>20</v>
      </c>
      <c r="K132" s="4"/>
    </row>
    <row r="133" spans="2:11" ht="24" x14ac:dyDescent="0.25">
      <c r="B133" s="16" t="s">
        <v>24</v>
      </c>
      <c r="C133" s="18" t="s">
        <v>124</v>
      </c>
      <c r="D133" s="20">
        <v>200</v>
      </c>
      <c r="E133" s="34">
        <f t="shared" si="52"/>
        <v>70</v>
      </c>
      <c r="F133" s="34">
        <f t="shared" si="52"/>
        <v>0</v>
      </c>
      <c r="G133" s="34">
        <f t="shared" si="52"/>
        <v>70</v>
      </c>
      <c r="H133" s="34">
        <f t="shared" si="52"/>
        <v>20</v>
      </c>
      <c r="I133" s="34">
        <f t="shared" si="52"/>
        <v>0</v>
      </c>
      <c r="J133" s="34">
        <f t="shared" si="52"/>
        <v>20</v>
      </c>
      <c r="K133" s="4"/>
    </row>
    <row r="134" spans="2:11" ht="24" x14ac:dyDescent="0.25">
      <c r="B134" s="16" t="s">
        <v>1</v>
      </c>
      <c r="C134" s="18" t="s">
        <v>124</v>
      </c>
      <c r="D134" s="20">
        <v>240</v>
      </c>
      <c r="E134" s="34">
        <v>70</v>
      </c>
      <c r="F134" s="46"/>
      <c r="G134" s="34">
        <f>E134+F134</f>
        <v>70</v>
      </c>
      <c r="H134" s="34">
        <v>20</v>
      </c>
      <c r="I134" s="46"/>
      <c r="J134" s="34">
        <f>H134+I134</f>
        <v>20</v>
      </c>
      <c r="K134" s="4"/>
    </row>
    <row r="135" spans="2:11" hidden="1" x14ac:dyDescent="0.25">
      <c r="B135" s="15" t="s">
        <v>54</v>
      </c>
      <c r="C135" s="18" t="s">
        <v>125</v>
      </c>
      <c r="D135" s="20"/>
      <c r="E135" s="34">
        <f t="shared" ref="E135:J136" si="53">E136</f>
        <v>0</v>
      </c>
      <c r="F135" s="34">
        <f t="shared" si="53"/>
        <v>0</v>
      </c>
      <c r="G135" s="34">
        <f t="shared" si="53"/>
        <v>0</v>
      </c>
      <c r="H135" s="34">
        <f t="shared" si="53"/>
        <v>0</v>
      </c>
      <c r="I135" s="34">
        <f t="shared" si="53"/>
        <v>0</v>
      </c>
      <c r="J135" s="34">
        <f t="shared" si="53"/>
        <v>0</v>
      </c>
      <c r="K135" s="4"/>
    </row>
    <row r="136" spans="2:11" ht="24" hidden="1" x14ac:dyDescent="0.25">
      <c r="B136" s="16" t="s">
        <v>24</v>
      </c>
      <c r="C136" s="18" t="s">
        <v>125</v>
      </c>
      <c r="D136" s="48">
        <v>200</v>
      </c>
      <c r="E136" s="34">
        <f t="shared" si="53"/>
        <v>0</v>
      </c>
      <c r="F136" s="34">
        <f t="shared" si="53"/>
        <v>0</v>
      </c>
      <c r="G136" s="34">
        <f t="shared" si="53"/>
        <v>0</v>
      </c>
      <c r="H136" s="34">
        <f t="shared" si="53"/>
        <v>0</v>
      </c>
      <c r="I136" s="34">
        <f t="shared" si="53"/>
        <v>0</v>
      </c>
      <c r="J136" s="34">
        <f t="shared" si="53"/>
        <v>0</v>
      </c>
      <c r="K136" s="4"/>
    </row>
    <row r="137" spans="2:11" ht="24" hidden="1" x14ac:dyDescent="0.25">
      <c r="B137" s="16" t="s">
        <v>1</v>
      </c>
      <c r="C137" s="18" t="s">
        <v>125</v>
      </c>
      <c r="D137" s="48">
        <v>240</v>
      </c>
      <c r="E137" s="34"/>
      <c r="F137" s="34"/>
      <c r="G137" s="34">
        <f>E137+F137</f>
        <v>0</v>
      </c>
      <c r="H137" s="34"/>
      <c r="I137" s="34"/>
      <c r="J137" s="34">
        <f>H137+I137</f>
        <v>0</v>
      </c>
      <c r="K137" s="4"/>
    </row>
    <row r="138" spans="2:11" ht="24" x14ac:dyDescent="0.25">
      <c r="B138" s="60" t="s">
        <v>126</v>
      </c>
      <c r="C138" s="58" t="s">
        <v>127</v>
      </c>
      <c r="D138" s="20"/>
      <c r="E138" s="34">
        <f t="shared" ref="E138:J138" si="54">E139</f>
        <v>1835.5</v>
      </c>
      <c r="F138" s="34">
        <f t="shared" si="54"/>
        <v>0</v>
      </c>
      <c r="G138" s="34">
        <f t="shared" si="54"/>
        <v>1835.5</v>
      </c>
      <c r="H138" s="34">
        <f t="shared" si="54"/>
        <v>2035.5</v>
      </c>
      <c r="I138" s="34">
        <f t="shared" si="54"/>
        <v>0</v>
      </c>
      <c r="J138" s="34">
        <f t="shared" si="54"/>
        <v>2035.5</v>
      </c>
      <c r="K138" s="4"/>
    </row>
    <row r="139" spans="2:11" x14ac:dyDescent="0.25">
      <c r="B139" s="16" t="s">
        <v>176</v>
      </c>
      <c r="C139" s="18" t="s">
        <v>207</v>
      </c>
      <c r="D139" s="20"/>
      <c r="E139" s="34">
        <f>E140</f>
        <v>1835.5</v>
      </c>
      <c r="F139" s="34"/>
      <c r="G139" s="34">
        <f>G140</f>
        <v>1835.5</v>
      </c>
      <c r="H139" s="34">
        <f>H140</f>
        <v>2035.5</v>
      </c>
      <c r="I139" s="34"/>
      <c r="J139" s="34">
        <f>J140</f>
        <v>2035.5</v>
      </c>
      <c r="K139" s="4"/>
    </row>
    <row r="140" spans="2:11" x14ac:dyDescent="0.25">
      <c r="B140" s="15" t="s">
        <v>129</v>
      </c>
      <c r="C140" s="22" t="s">
        <v>128</v>
      </c>
      <c r="D140" s="20"/>
      <c r="E140" s="34">
        <f t="shared" ref="E140:F140" si="55">E141+E144</f>
        <v>1835.5</v>
      </c>
      <c r="F140" s="34">
        <f t="shared" si="55"/>
        <v>0</v>
      </c>
      <c r="G140" s="34">
        <f>G141+G144</f>
        <v>1835.5</v>
      </c>
      <c r="H140" s="34">
        <f t="shared" ref="H140:I140" si="56">H141+H144</f>
        <v>2035.5</v>
      </c>
      <c r="I140" s="34">
        <f t="shared" si="56"/>
        <v>0</v>
      </c>
      <c r="J140" s="34">
        <f>J141+J144</f>
        <v>2035.5</v>
      </c>
      <c r="K140" s="4"/>
    </row>
    <row r="141" spans="2:11" x14ac:dyDescent="0.25">
      <c r="B141" s="15" t="s">
        <v>131</v>
      </c>
      <c r="C141" s="22" t="s">
        <v>130</v>
      </c>
      <c r="D141" s="20"/>
      <c r="E141" s="34">
        <f t="shared" ref="E141:J142" si="57">E142</f>
        <v>1035.5</v>
      </c>
      <c r="F141" s="34">
        <f t="shared" si="57"/>
        <v>0</v>
      </c>
      <c r="G141" s="34">
        <f t="shared" si="57"/>
        <v>1035.5</v>
      </c>
      <c r="H141" s="34">
        <f t="shared" si="57"/>
        <v>1035.5</v>
      </c>
      <c r="I141" s="34">
        <f t="shared" si="57"/>
        <v>0</v>
      </c>
      <c r="J141" s="34">
        <f t="shared" si="57"/>
        <v>1035.5</v>
      </c>
      <c r="K141" s="4"/>
    </row>
    <row r="142" spans="2:11" ht="36" x14ac:dyDescent="0.25">
      <c r="B142" s="16" t="s">
        <v>3</v>
      </c>
      <c r="C142" s="22" t="s">
        <v>130</v>
      </c>
      <c r="D142" s="20">
        <v>100</v>
      </c>
      <c r="E142" s="34">
        <f t="shared" si="57"/>
        <v>1035.5</v>
      </c>
      <c r="F142" s="34">
        <f t="shared" si="57"/>
        <v>0</v>
      </c>
      <c r="G142" s="34">
        <f t="shared" si="57"/>
        <v>1035.5</v>
      </c>
      <c r="H142" s="34">
        <f t="shared" si="57"/>
        <v>1035.5</v>
      </c>
      <c r="I142" s="34">
        <f t="shared" si="57"/>
        <v>0</v>
      </c>
      <c r="J142" s="34">
        <f t="shared" si="57"/>
        <v>1035.5</v>
      </c>
      <c r="K142" s="4"/>
    </row>
    <row r="143" spans="2:11" x14ac:dyDescent="0.25">
      <c r="B143" s="16" t="s">
        <v>26</v>
      </c>
      <c r="C143" s="22" t="s">
        <v>130</v>
      </c>
      <c r="D143" s="20">
        <v>110</v>
      </c>
      <c r="E143" s="34">
        <v>1035.5</v>
      </c>
      <c r="F143" s="34"/>
      <c r="G143" s="34">
        <f>E143+F143</f>
        <v>1035.5</v>
      </c>
      <c r="H143" s="34">
        <v>1035.5</v>
      </c>
      <c r="I143" s="34"/>
      <c r="J143" s="34">
        <f>H143+I143</f>
        <v>1035.5</v>
      </c>
      <c r="K143" s="4"/>
    </row>
    <row r="144" spans="2:11" ht="24" x14ac:dyDescent="0.25">
      <c r="B144" s="15" t="s">
        <v>133</v>
      </c>
      <c r="C144" s="18" t="s">
        <v>132</v>
      </c>
      <c r="D144" s="20"/>
      <c r="E144" s="34">
        <f t="shared" ref="E144:J145" si="58">E145</f>
        <v>800</v>
      </c>
      <c r="F144" s="34">
        <f t="shared" si="58"/>
        <v>0</v>
      </c>
      <c r="G144" s="34">
        <f t="shared" si="58"/>
        <v>800</v>
      </c>
      <c r="H144" s="34">
        <f t="shared" si="58"/>
        <v>1000</v>
      </c>
      <c r="I144" s="34">
        <f t="shared" si="58"/>
        <v>0</v>
      </c>
      <c r="J144" s="34">
        <f t="shared" si="58"/>
        <v>1000</v>
      </c>
      <c r="K144" s="4"/>
    </row>
    <row r="145" spans="2:11" ht="36" x14ac:dyDescent="0.25">
      <c r="B145" s="16" t="s">
        <v>3</v>
      </c>
      <c r="C145" s="18" t="s">
        <v>132</v>
      </c>
      <c r="D145" s="20">
        <v>100</v>
      </c>
      <c r="E145" s="34">
        <f t="shared" si="58"/>
        <v>800</v>
      </c>
      <c r="F145" s="34">
        <f t="shared" si="58"/>
        <v>0</v>
      </c>
      <c r="G145" s="34">
        <f t="shared" si="58"/>
        <v>800</v>
      </c>
      <c r="H145" s="34">
        <f t="shared" si="58"/>
        <v>1000</v>
      </c>
      <c r="I145" s="34">
        <f t="shared" si="58"/>
        <v>0</v>
      </c>
      <c r="J145" s="34">
        <f t="shared" si="58"/>
        <v>1000</v>
      </c>
      <c r="K145" s="4"/>
    </row>
    <row r="146" spans="2:11" x14ac:dyDescent="0.25">
      <c r="B146" s="16" t="s">
        <v>26</v>
      </c>
      <c r="C146" s="18" t="s">
        <v>132</v>
      </c>
      <c r="D146" s="20">
        <v>110</v>
      </c>
      <c r="E146" s="34">
        <v>800</v>
      </c>
      <c r="F146" s="34"/>
      <c r="G146" s="34">
        <f>E146+F146</f>
        <v>800</v>
      </c>
      <c r="H146" s="34">
        <v>1000</v>
      </c>
      <c r="I146" s="34"/>
      <c r="J146" s="34">
        <f>H146+I146</f>
        <v>1000</v>
      </c>
      <c r="K146" s="4"/>
    </row>
    <row r="147" spans="2:11" ht="24" x14ac:dyDescent="0.25">
      <c r="B147" s="60" t="s">
        <v>135</v>
      </c>
      <c r="C147" s="58" t="s">
        <v>134</v>
      </c>
      <c r="D147" s="20"/>
      <c r="E147" s="34">
        <f>E148</f>
        <v>15443</v>
      </c>
      <c r="F147" s="34"/>
      <c r="G147" s="34">
        <f>G148</f>
        <v>15443</v>
      </c>
      <c r="H147" s="34">
        <f>H148</f>
        <v>13702</v>
      </c>
      <c r="I147" s="34"/>
      <c r="J147" s="34">
        <f>J148</f>
        <v>13702</v>
      </c>
      <c r="K147" s="4"/>
    </row>
    <row r="148" spans="2:11" x14ac:dyDescent="0.25">
      <c r="B148" s="16" t="s">
        <v>176</v>
      </c>
      <c r="C148" s="18" t="s">
        <v>208</v>
      </c>
      <c r="D148" s="20"/>
      <c r="E148" s="34">
        <f>E149+E153</f>
        <v>15443</v>
      </c>
      <c r="F148" s="34"/>
      <c r="G148" s="34">
        <f>G149+G153</f>
        <v>15443</v>
      </c>
      <c r="H148" s="34">
        <f>H149+H153</f>
        <v>13702</v>
      </c>
      <c r="I148" s="34"/>
      <c r="J148" s="34">
        <f>J149+J153</f>
        <v>13702</v>
      </c>
      <c r="K148" s="4"/>
    </row>
    <row r="149" spans="2:11" x14ac:dyDescent="0.25">
      <c r="B149" s="15" t="s">
        <v>136</v>
      </c>
      <c r="C149" s="18" t="s">
        <v>137</v>
      </c>
      <c r="D149" s="20"/>
      <c r="E149" s="34">
        <f>E150</f>
        <v>1960</v>
      </c>
      <c r="F149" s="34"/>
      <c r="G149" s="34">
        <f>G150</f>
        <v>1960</v>
      </c>
      <c r="H149" s="34">
        <f>H150</f>
        <v>0</v>
      </c>
      <c r="I149" s="34"/>
      <c r="J149" s="34">
        <f>J150</f>
        <v>0</v>
      </c>
      <c r="K149" s="4"/>
    </row>
    <row r="150" spans="2:11" x14ac:dyDescent="0.25">
      <c r="B150" s="16" t="s">
        <v>54</v>
      </c>
      <c r="C150" s="18" t="s">
        <v>138</v>
      </c>
      <c r="D150" s="20"/>
      <c r="E150" s="21">
        <f t="shared" ref="E150:J151" si="59">E151</f>
        <v>1960</v>
      </c>
      <c r="F150" s="21">
        <f t="shared" si="59"/>
        <v>0</v>
      </c>
      <c r="G150" s="21">
        <f t="shared" si="59"/>
        <v>1960</v>
      </c>
      <c r="H150" s="21">
        <f t="shared" si="59"/>
        <v>0</v>
      </c>
      <c r="I150" s="21">
        <f t="shared" si="59"/>
        <v>0</v>
      </c>
      <c r="J150" s="21">
        <f t="shared" si="59"/>
        <v>0</v>
      </c>
      <c r="K150" s="4"/>
    </row>
    <row r="151" spans="2:11" ht="24" x14ac:dyDescent="0.25">
      <c r="B151" s="16" t="s">
        <v>24</v>
      </c>
      <c r="C151" s="18" t="s">
        <v>138</v>
      </c>
      <c r="D151" s="20">
        <v>200</v>
      </c>
      <c r="E151" s="21">
        <f t="shared" si="59"/>
        <v>1960</v>
      </c>
      <c r="F151" s="21">
        <f t="shared" si="59"/>
        <v>0</v>
      </c>
      <c r="G151" s="21">
        <f t="shared" si="59"/>
        <v>1960</v>
      </c>
      <c r="H151" s="21">
        <f t="shared" si="59"/>
        <v>0</v>
      </c>
      <c r="I151" s="21">
        <f t="shared" si="59"/>
        <v>0</v>
      </c>
      <c r="J151" s="21">
        <f t="shared" si="59"/>
        <v>0</v>
      </c>
      <c r="K151" s="4"/>
    </row>
    <row r="152" spans="2:11" ht="24" x14ac:dyDescent="0.25">
      <c r="B152" s="16" t="s">
        <v>1</v>
      </c>
      <c r="C152" s="18" t="s">
        <v>138</v>
      </c>
      <c r="D152" s="20">
        <v>240</v>
      </c>
      <c r="E152" s="21">
        <v>1960</v>
      </c>
      <c r="F152" s="21"/>
      <c r="G152" s="34">
        <f>E152+F152</f>
        <v>1960</v>
      </c>
      <c r="H152" s="21">
        <v>0</v>
      </c>
      <c r="I152" s="21"/>
      <c r="J152" s="34">
        <f>H152+I152</f>
        <v>0</v>
      </c>
      <c r="K152" s="4"/>
    </row>
    <row r="153" spans="2:11" x14ac:dyDescent="0.25">
      <c r="B153" s="15" t="s">
        <v>140</v>
      </c>
      <c r="C153" s="18" t="s">
        <v>139</v>
      </c>
      <c r="D153" s="20"/>
      <c r="E153" s="34">
        <f>E154+E157+E160+E163+E166</f>
        <v>13483</v>
      </c>
      <c r="F153" s="34"/>
      <c r="G153" s="34">
        <f>G154+G157+G160+G163+G166</f>
        <v>13483</v>
      </c>
      <c r="H153" s="34">
        <f>H154+H157+H160+H163+H166</f>
        <v>13702</v>
      </c>
      <c r="I153" s="34"/>
      <c r="J153" s="34">
        <f>J154+J157+J160+J163+J166</f>
        <v>13702</v>
      </c>
      <c r="K153" s="4"/>
    </row>
    <row r="154" spans="2:11" ht="24" hidden="1" x14ac:dyDescent="0.25">
      <c r="B154" s="16" t="s">
        <v>142</v>
      </c>
      <c r="C154" s="18" t="s">
        <v>141</v>
      </c>
      <c r="D154" s="20"/>
      <c r="E154" s="34">
        <f t="shared" ref="E154:J167" si="60">E155</f>
        <v>0</v>
      </c>
      <c r="F154" s="34">
        <f t="shared" si="60"/>
        <v>0</v>
      </c>
      <c r="G154" s="34">
        <f t="shared" si="60"/>
        <v>0</v>
      </c>
      <c r="H154" s="34">
        <f t="shared" si="60"/>
        <v>0</v>
      </c>
      <c r="I154" s="34">
        <f t="shared" si="60"/>
        <v>0</v>
      </c>
      <c r="J154" s="34">
        <f t="shared" si="60"/>
        <v>0</v>
      </c>
      <c r="K154" s="4"/>
    </row>
    <row r="155" spans="2:11" ht="24" hidden="1" x14ac:dyDescent="0.25">
      <c r="B155" s="16" t="s">
        <v>24</v>
      </c>
      <c r="C155" s="18" t="s">
        <v>141</v>
      </c>
      <c r="D155" s="48" t="s">
        <v>5</v>
      </c>
      <c r="E155" s="34">
        <f t="shared" si="60"/>
        <v>0</v>
      </c>
      <c r="F155" s="34">
        <f t="shared" si="60"/>
        <v>0</v>
      </c>
      <c r="G155" s="34">
        <f t="shared" si="60"/>
        <v>0</v>
      </c>
      <c r="H155" s="34">
        <f t="shared" si="60"/>
        <v>0</v>
      </c>
      <c r="I155" s="34">
        <f t="shared" si="60"/>
        <v>0</v>
      </c>
      <c r="J155" s="34">
        <f t="shared" si="60"/>
        <v>0</v>
      </c>
      <c r="K155" s="4"/>
    </row>
    <row r="156" spans="2:11" ht="24" hidden="1" x14ac:dyDescent="0.25">
      <c r="B156" s="16" t="s">
        <v>1</v>
      </c>
      <c r="C156" s="18" t="s">
        <v>141</v>
      </c>
      <c r="D156" s="48" t="s">
        <v>4</v>
      </c>
      <c r="E156" s="34">
        <v>0</v>
      </c>
      <c r="F156" s="46"/>
      <c r="G156" s="34">
        <f>E156+F156</f>
        <v>0</v>
      </c>
      <c r="H156" s="34">
        <v>0</v>
      </c>
      <c r="I156" s="46"/>
      <c r="J156" s="34">
        <f>H156+I156</f>
        <v>0</v>
      </c>
      <c r="K156" s="4"/>
    </row>
    <row r="157" spans="2:11" ht="24" hidden="1" x14ac:dyDescent="0.25">
      <c r="B157" s="16" t="s">
        <v>42</v>
      </c>
      <c r="C157" s="18" t="s">
        <v>143</v>
      </c>
      <c r="D157" s="20"/>
      <c r="E157" s="34">
        <f t="shared" si="60"/>
        <v>0</v>
      </c>
      <c r="F157" s="34">
        <f t="shared" si="60"/>
        <v>0</v>
      </c>
      <c r="G157" s="34">
        <f t="shared" si="60"/>
        <v>0</v>
      </c>
      <c r="H157" s="34">
        <f t="shared" si="60"/>
        <v>0</v>
      </c>
      <c r="I157" s="34">
        <f t="shared" si="60"/>
        <v>0</v>
      </c>
      <c r="J157" s="34">
        <f t="shared" si="60"/>
        <v>0</v>
      </c>
      <c r="K157" s="4"/>
    </row>
    <row r="158" spans="2:11" ht="24" hidden="1" x14ac:dyDescent="0.25">
      <c r="B158" s="16" t="s">
        <v>24</v>
      </c>
      <c r="C158" s="18" t="s">
        <v>143</v>
      </c>
      <c r="D158" s="48" t="s">
        <v>5</v>
      </c>
      <c r="E158" s="34">
        <f t="shared" si="60"/>
        <v>0</v>
      </c>
      <c r="F158" s="34">
        <f t="shared" si="60"/>
        <v>0</v>
      </c>
      <c r="G158" s="34">
        <f t="shared" si="60"/>
        <v>0</v>
      </c>
      <c r="H158" s="34">
        <f t="shared" si="60"/>
        <v>0</v>
      </c>
      <c r="I158" s="34">
        <f t="shared" si="60"/>
        <v>0</v>
      </c>
      <c r="J158" s="34">
        <f t="shared" si="60"/>
        <v>0</v>
      </c>
      <c r="K158" s="4"/>
    </row>
    <row r="159" spans="2:11" ht="24" hidden="1" x14ac:dyDescent="0.25">
      <c r="B159" s="16" t="s">
        <v>1</v>
      </c>
      <c r="C159" s="18" t="s">
        <v>143</v>
      </c>
      <c r="D159" s="48" t="s">
        <v>4</v>
      </c>
      <c r="E159" s="34">
        <v>0</v>
      </c>
      <c r="F159" s="46"/>
      <c r="G159" s="34">
        <f>E159+F159</f>
        <v>0</v>
      </c>
      <c r="H159" s="34">
        <v>0</v>
      </c>
      <c r="I159" s="46"/>
      <c r="J159" s="34">
        <f>H159+I159</f>
        <v>0</v>
      </c>
      <c r="K159" s="4"/>
    </row>
    <row r="160" spans="2:11" ht="24" hidden="1" x14ac:dyDescent="0.25">
      <c r="B160" s="50" t="s">
        <v>220</v>
      </c>
      <c r="C160" s="18" t="s">
        <v>218</v>
      </c>
      <c r="D160" s="20"/>
      <c r="E160" s="34">
        <f t="shared" si="60"/>
        <v>0</v>
      </c>
      <c r="F160" s="34">
        <f t="shared" si="60"/>
        <v>0</v>
      </c>
      <c r="G160" s="34">
        <f t="shared" si="60"/>
        <v>0</v>
      </c>
      <c r="H160" s="34">
        <f t="shared" si="60"/>
        <v>0</v>
      </c>
      <c r="I160" s="34">
        <f t="shared" si="60"/>
        <v>0</v>
      </c>
      <c r="J160" s="34">
        <f t="shared" si="60"/>
        <v>0</v>
      </c>
      <c r="K160" s="4"/>
    </row>
    <row r="161" spans="2:11" ht="24" hidden="1" x14ac:dyDescent="0.25">
      <c r="B161" s="50" t="s">
        <v>24</v>
      </c>
      <c r="C161" s="18" t="s">
        <v>218</v>
      </c>
      <c r="D161" s="48" t="s">
        <v>5</v>
      </c>
      <c r="E161" s="34">
        <f t="shared" si="60"/>
        <v>0</v>
      </c>
      <c r="F161" s="34">
        <f t="shared" si="60"/>
        <v>0</v>
      </c>
      <c r="G161" s="34">
        <f t="shared" si="60"/>
        <v>0</v>
      </c>
      <c r="H161" s="34">
        <f t="shared" si="60"/>
        <v>0</v>
      </c>
      <c r="I161" s="34">
        <f t="shared" si="60"/>
        <v>0</v>
      </c>
      <c r="J161" s="34">
        <f t="shared" si="60"/>
        <v>0</v>
      </c>
      <c r="K161" s="4"/>
    </row>
    <row r="162" spans="2:11" ht="24" hidden="1" x14ac:dyDescent="0.25">
      <c r="B162" s="50" t="s">
        <v>1</v>
      </c>
      <c r="C162" s="18" t="s">
        <v>218</v>
      </c>
      <c r="D162" s="48" t="s">
        <v>4</v>
      </c>
      <c r="E162" s="34">
        <v>0</v>
      </c>
      <c r="F162" s="46"/>
      <c r="G162" s="34">
        <f>E162+F162</f>
        <v>0</v>
      </c>
      <c r="H162" s="34">
        <v>0</v>
      </c>
      <c r="I162" s="46"/>
      <c r="J162" s="34">
        <f>H162+I162</f>
        <v>0</v>
      </c>
      <c r="K162" s="4"/>
    </row>
    <row r="163" spans="2:11" ht="24" hidden="1" x14ac:dyDescent="0.25">
      <c r="B163" s="50" t="s">
        <v>221</v>
      </c>
      <c r="C163" s="18" t="s">
        <v>219</v>
      </c>
      <c r="D163" s="20"/>
      <c r="E163" s="34">
        <f t="shared" si="60"/>
        <v>0</v>
      </c>
      <c r="F163" s="34">
        <f t="shared" si="60"/>
        <v>0</v>
      </c>
      <c r="G163" s="34">
        <f t="shared" si="60"/>
        <v>0</v>
      </c>
      <c r="H163" s="34">
        <f t="shared" si="60"/>
        <v>0</v>
      </c>
      <c r="I163" s="34">
        <f t="shared" si="60"/>
        <v>0</v>
      </c>
      <c r="J163" s="34">
        <f t="shared" si="60"/>
        <v>0</v>
      </c>
      <c r="K163" s="4"/>
    </row>
    <row r="164" spans="2:11" ht="24" hidden="1" x14ac:dyDescent="0.25">
      <c r="B164" s="50" t="s">
        <v>24</v>
      </c>
      <c r="C164" s="18" t="s">
        <v>143</v>
      </c>
      <c r="D164" s="48" t="s">
        <v>5</v>
      </c>
      <c r="E164" s="34">
        <f t="shared" si="60"/>
        <v>0</v>
      </c>
      <c r="F164" s="34">
        <f t="shared" si="60"/>
        <v>0</v>
      </c>
      <c r="G164" s="34">
        <f t="shared" si="60"/>
        <v>0</v>
      </c>
      <c r="H164" s="34">
        <f t="shared" si="60"/>
        <v>0</v>
      </c>
      <c r="I164" s="34">
        <f t="shared" si="60"/>
        <v>0</v>
      </c>
      <c r="J164" s="34">
        <f t="shared" si="60"/>
        <v>0</v>
      </c>
      <c r="K164" s="4"/>
    </row>
    <row r="165" spans="2:11" ht="24" hidden="1" x14ac:dyDescent="0.25">
      <c r="B165" s="50" t="s">
        <v>1</v>
      </c>
      <c r="C165" s="18" t="s">
        <v>219</v>
      </c>
      <c r="D165" s="48" t="s">
        <v>4</v>
      </c>
      <c r="E165" s="34">
        <v>0</v>
      </c>
      <c r="F165" s="46"/>
      <c r="G165" s="34">
        <f>E165+F165</f>
        <v>0</v>
      </c>
      <c r="H165" s="34">
        <v>0</v>
      </c>
      <c r="I165" s="46"/>
      <c r="J165" s="34">
        <f>H165+I165</f>
        <v>0</v>
      </c>
      <c r="K165" s="4"/>
    </row>
    <row r="166" spans="2:11" x14ac:dyDescent="0.25">
      <c r="B166" s="16" t="s">
        <v>54</v>
      </c>
      <c r="C166" s="18" t="s">
        <v>144</v>
      </c>
      <c r="D166" s="20"/>
      <c r="E166" s="34">
        <f t="shared" si="60"/>
        <v>13483</v>
      </c>
      <c r="F166" s="34">
        <f t="shared" si="60"/>
        <v>0</v>
      </c>
      <c r="G166" s="34">
        <f t="shared" si="60"/>
        <v>13483</v>
      </c>
      <c r="H166" s="34">
        <f t="shared" si="60"/>
        <v>13702</v>
      </c>
      <c r="I166" s="34">
        <f t="shared" si="60"/>
        <v>0</v>
      </c>
      <c r="J166" s="34">
        <f t="shared" si="60"/>
        <v>13702</v>
      </c>
      <c r="K166" s="4"/>
    </row>
    <row r="167" spans="2:11" ht="24" x14ac:dyDescent="0.25">
      <c r="B167" s="16" t="s">
        <v>24</v>
      </c>
      <c r="C167" s="18" t="s">
        <v>144</v>
      </c>
      <c r="D167" s="20" t="s">
        <v>5</v>
      </c>
      <c r="E167" s="34">
        <f t="shared" si="60"/>
        <v>13483</v>
      </c>
      <c r="F167" s="34">
        <f t="shared" si="60"/>
        <v>0</v>
      </c>
      <c r="G167" s="34">
        <f t="shared" si="60"/>
        <v>13483</v>
      </c>
      <c r="H167" s="34">
        <f t="shared" si="60"/>
        <v>13702</v>
      </c>
      <c r="I167" s="34">
        <f t="shared" si="60"/>
        <v>0</v>
      </c>
      <c r="J167" s="34">
        <f t="shared" si="60"/>
        <v>13702</v>
      </c>
      <c r="K167" s="4"/>
    </row>
    <row r="168" spans="2:11" ht="24" x14ac:dyDescent="0.25">
      <c r="B168" s="16" t="s">
        <v>1</v>
      </c>
      <c r="C168" s="18" t="s">
        <v>144</v>
      </c>
      <c r="D168" s="20" t="s">
        <v>4</v>
      </c>
      <c r="E168" s="34">
        <v>13483</v>
      </c>
      <c r="F168" s="46"/>
      <c r="G168" s="34">
        <f>E168+F168</f>
        <v>13483</v>
      </c>
      <c r="H168" s="34">
        <v>13702</v>
      </c>
      <c r="I168" s="46"/>
      <c r="J168" s="34">
        <f>H168+I168</f>
        <v>13702</v>
      </c>
      <c r="K168" s="4"/>
    </row>
    <row r="169" spans="2:11" ht="24" x14ac:dyDescent="0.25">
      <c r="B169" s="55" t="s">
        <v>145</v>
      </c>
      <c r="C169" s="58" t="s">
        <v>146</v>
      </c>
      <c r="D169" s="20" t="s">
        <v>9</v>
      </c>
      <c r="E169" s="34">
        <f t="shared" ref="E169:J173" si="61">E170</f>
        <v>724.2</v>
      </c>
      <c r="F169" s="34">
        <f t="shared" si="61"/>
        <v>0</v>
      </c>
      <c r="G169" s="34">
        <f t="shared" si="61"/>
        <v>724.2</v>
      </c>
      <c r="H169" s="34">
        <f t="shared" si="61"/>
        <v>544.20000000000005</v>
      </c>
      <c r="I169" s="34">
        <f t="shared" si="61"/>
        <v>0</v>
      </c>
      <c r="J169" s="34">
        <f t="shared" si="61"/>
        <v>544.20000000000005</v>
      </c>
      <c r="K169" s="4"/>
    </row>
    <row r="170" spans="2:11" x14ac:dyDescent="0.25">
      <c r="B170" s="16" t="s">
        <v>176</v>
      </c>
      <c r="C170" s="18" t="s">
        <v>209</v>
      </c>
      <c r="D170" s="20"/>
      <c r="E170" s="34">
        <f>E171</f>
        <v>724.2</v>
      </c>
      <c r="F170" s="34"/>
      <c r="G170" s="34">
        <f>G171</f>
        <v>724.2</v>
      </c>
      <c r="H170" s="34">
        <f>H171</f>
        <v>544.20000000000005</v>
      </c>
      <c r="I170" s="34"/>
      <c r="J170" s="34">
        <f>J171</f>
        <v>544.20000000000005</v>
      </c>
      <c r="K170" s="4"/>
    </row>
    <row r="171" spans="2:11" ht="24" x14ac:dyDescent="0.25">
      <c r="B171" s="15" t="s">
        <v>148</v>
      </c>
      <c r="C171" s="18" t="s">
        <v>147</v>
      </c>
      <c r="D171" s="25"/>
      <c r="E171" s="34">
        <f t="shared" si="61"/>
        <v>724.2</v>
      </c>
      <c r="F171" s="34">
        <f t="shared" si="61"/>
        <v>0</v>
      </c>
      <c r="G171" s="34">
        <f t="shared" si="61"/>
        <v>724.2</v>
      </c>
      <c r="H171" s="34">
        <f t="shared" si="61"/>
        <v>544.20000000000005</v>
      </c>
      <c r="I171" s="34">
        <f t="shared" si="61"/>
        <v>0</v>
      </c>
      <c r="J171" s="34">
        <f t="shared" si="61"/>
        <v>544.20000000000005</v>
      </c>
      <c r="K171" s="4"/>
    </row>
    <row r="172" spans="2:11" x14ac:dyDescent="0.25">
      <c r="B172" s="15" t="s">
        <v>14</v>
      </c>
      <c r="C172" s="18" t="s">
        <v>149</v>
      </c>
      <c r="D172" s="25"/>
      <c r="E172" s="34">
        <f t="shared" si="61"/>
        <v>724.2</v>
      </c>
      <c r="F172" s="34">
        <f t="shared" si="61"/>
        <v>0</v>
      </c>
      <c r="G172" s="34">
        <f t="shared" si="61"/>
        <v>724.2</v>
      </c>
      <c r="H172" s="34">
        <f t="shared" si="61"/>
        <v>544.20000000000005</v>
      </c>
      <c r="I172" s="34">
        <f t="shared" si="61"/>
        <v>0</v>
      </c>
      <c r="J172" s="34">
        <f t="shared" si="61"/>
        <v>544.20000000000005</v>
      </c>
      <c r="K172" s="4"/>
    </row>
    <row r="173" spans="2:11" ht="24" x14ac:dyDescent="0.25">
      <c r="B173" s="16" t="s">
        <v>24</v>
      </c>
      <c r="C173" s="18" t="s">
        <v>149</v>
      </c>
      <c r="D173" s="20" t="s">
        <v>5</v>
      </c>
      <c r="E173" s="34">
        <f t="shared" si="61"/>
        <v>724.2</v>
      </c>
      <c r="F173" s="34">
        <f t="shared" si="61"/>
        <v>0</v>
      </c>
      <c r="G173" s="34">
        <f t="shared" si="61"/>
        <v>724.2</v>
      </c>
      <c r="H173" s="34">
        <f t="shared" si="61"/>
        <v>544.20000000000005</v>
      </c>
      <c r="I173" s="34">
        <f t="shared" si="61"/>
        <v>0</v>
      </c>
      <c r="J173" s="34">
        <f t="shared" si="61"/>
        <v>544.20000000000005</v>
      </c>
      <c r="K173" s="4"/>
    </row>
    <row r="174" spans="2:11" ht="24" x14ac:dyDescent="0.25">
      <c r="B174" s="16" t="s">
        <v>1</v>
      </c>
      <c r="C174" s="18" t="s">
        <v>149</v>
      </c>
      <c r="D174" s="20" t="s">
        <v>4</v>
      </c>
      <c r="E174" s="34">
        <v>724.2</v>
      </c>
      <c r="F174" s="34"/>
      <c r="G174" s="34">
        <f>E174+F174</f>
        <v>724.2</v>
      </c>
      <c r="H174" s="34">
        <v>544.20000000000005</v>
      </c>
      <c r="I174" s="34"/>
      <c r="J174" s="34">
        <f>H174+I174</f>
        <v>544.20000000000005</v>
      </c>
      <c r="K174" s="4"/>
    </row>
    <row r="175" spans="2:11" ht="24" x14ac:dyDescent="0.25">
      <c r="B175" s="60" t="s">
        <v>151</v>
      </c>
      <c r="C175" s="58" t="s">
        <v>150</v>
      </c>
      <c r="D175" s="21"/>
      <c r="E175" s="34">
        <f>E176</f>
        <v>40620.299999999996</v>
      </c>
      <c r="F175" s="34"/>
      <c r="G175" s="34">
        <f>G176</f>
        <v>40620.299999999996</v>
      </c>
      <c r="H175" s="34">
        <f>H176</f>
        <v>29817.100000000002</v>
      </c>
      <c r="I175" s="34"/>
      <c r="J175" s="34">
        <f>J176</f>
        <v>29817.100000000002</v>
      </c>
      <c r="K175" s="4"/>
    </row>
    <row r="176" spans="2:11" x14ac:dyDescent="0.25">
      <c r="B176" s="16" t="s">
        <v>176</v>
      </c>
      <c r="C176" s="18" t="s">
        <v>210</v>
      </c>
      <c r="D176" s="20"/>
      <c r="E176" s="34">
        <f>E177+E181+E217</f>
        <v>40620.299999999996</v>
      </c>
      <c r="F176" s="34"/>
      <c r="G176" s="34">
        <f>G177+G181+G217</f>
        <v>40620.299999999996</v>
      </c>
      <c r="H176" s="34">
        <f>H177+H181+H217</f>
        <v>29817.100000000002</v>
      </c>
      <c r="I176" s="34"/>
      <c r="J176" s="34">
        <f>J177+J181+J217</f>
        <v>29817.100000000002</v>
      </c>
      <c r="K176" s="4"/>
    </row>
    <row r="177" spans="2:11" ht="24" x14ac:dyDescent="0.25">
      <c r="B177" s="15" t="s">
        <v>152</v>
      </c>
      <c r="C177" s="18" t="s">
        <v>153</v>
      </c>
      <c r="D177" s="21"/>
      <c r="E177" s="34">
        <f>E178</f>
        <v>400</v>
      </c>
      <c r="F177" s="34"/>
      <c r="G177" s="34">
        <f>G178</f>
        <v>400</v>
      </c>
      <c r="H177" s="34">
        <f>H178</f>
        <v>400</v>
      </c>
      <c r="I177" s="34"/>
      <c r="J177" s="34">
        <f>J178</f>
        <v>400</v>
      </c>
      <c r="K177" s="4"/>
    </row>
    <row r="178" spans="2:11" x14ac:dyDescent="0.25">
      <c r="B178" s="15" t="s">
        <v>54</v>
      </c>
      <c r="C178" s="18" t="s">
        <v>154</v>
      </c>
      <c r="D178" s="20"/>
      <c r="E178" s="34">
        <f t="shared" ref="E178:J179" si="62">E179</f>
        <v>400</v>
      </c>
      <c r="F178" s="34">
        <f t="shared" si="62"/>
        <v>0</v>
      </c>
      <c r="G178" s="34">
        <f t="shared" si="62"/>
        <v>400</v>
      </c>
      <c r="H178" s="34">
        <f t="shared" si="62"/>
        <v>400</v>
      </c>
      <c r="I178" s="34">
        <f t="shared" si="62"/>
        <v>0</v>
      </c>
      <c r="J178" s="34">
        <f t="shared" si="62"/>
        <v>400</v>
      </c>
      <c r="K178" s="4"/>
    </row>
    <row r="179" spans="2:11" ht="24" x14ac:dyDescent="0.25">
      <c r="B179" s="16" t="s">
        <v>24</v>
      </c>
      <c r="C179" s="18" t="s">
        <v>154</v>
      </c>
      <c r="D179" s="20">
        <v>200</v>
      </c>
      <c r="E179" s="34">
        <f t="shared" si="62"/>
        <v>400</v>
      </c>
      <c r="F179" s="34">
        <f t="shared" si="62"/>
        <v>0</v>
      </c>
      <c r="G179" s="34">
        <f t="shared" si="62"/>
        <v>400</v>
      </c>
      <c r="H179" s="34">
        <f t="shared" si="62"/>
        <v>400</v>
      </c>
      <c r="I179" s="34">
        <f t="shared" si="62"/>
        <v>0</v>
      </c>
      <c r="J179" s="34">
        <f t="shared" si="62"/>
        <v>400</v>
      </c>
      <c r="K179" s="4"/>
    </row>
    <row r="180" spans="2:11" ht="24" x14ac:dyDescent="0.25">
      <c r="B180" s="16" t="s">
        <v>1</v>
      </c>
      <c r="C180" s="18" t="s">
        <v>154</v>
      </c>
      <c r="D180" s="20">
        <v>240</v>
      </c>
      <c r="E180" s="34">
        <v>400</v>
      </c>
      <c r="F180" s="34"/>
      <c r="G180" s="34">
        <f>E180+F180</f>
        <v>400</v>
      </c>
      <c r="H180" s="34">
        <v>400</v>
      </c>
      <c r="I180" s="34"/>
      <c r="J180" s="34">
        <f>H180+I180</f>
        <v>400</v>
      </c>
      <c r="K180" s="4"/>
    </row>
    <row r="181" spans="2:11" ht="24" x14ac:dyDescent="0.25">
      <c r="B181" s="15" t="s">
        <v>156</v>
      </c>
      <c r="C181" s="18" t="s">
        <v>155</v>
      </c>
      <c r="D181" s="20"/>
      <c r="E181" s="34">
        <f>E182+E187+E192+E197+E202+E207+E212</f>
        <v>40220.299999999996</v>
      </c>
      <c r="F181" s="34"/>
      <c r="G181" s="34">
        <f>G182+G187+G192+G197+G202+G207+G212</f>
        <v>40220.299999999996</v>
      </c>
      <c r="H181" s="34">
        <f>H182+H187+H192+H197+H202+H207+H212</f>
        <v>29417.100000000002</v>
      </c>
      <c r="I181" s="34"/>
      <c r="J181" s="34">
        <f>J182+J187+J192+J197+J202+J207+J212</f>
        <v>29417.100000000002</v>
      </c>
      <c r="K181" s="4"/>
    </row>
    <row r="182" spans="2:11" ht="36" hidden="1" x14ac:dyDescent="0.25">
      <c r="B182" s="16" t="s">
        <v>44</v>
      </c>
      <c r="C182" s="47" t="s">
        <v>211</v>
      </c>
      <c r="D182" s="48"/>
      <c r="E182" s="21">
        <f t="shared" ref="E182:F182" si="63">E183+E185</f>
        <v>0</v>
      </c>
      <c r="F182" s="21">
        <f t="shared" si="63"/>
        <v>0</v>
      </c>
      <c r="G182" s="21">
        <f>G183+G185</f>
        <v>0</v>
      </c>
      <c r="H182" s="21">
        <f t="shared" ref="H182:I182" si="64">H183+H185</f>
        <v>0</v>
      </c>
      <c r="I182" s="21">
        <f t="shared" si="64"/>
        <v>0</v>
      </c>
      <c r="J182" s="21">
        <f>J183+J185</f>
        <v>0</v>
      </c>
      <c r="K182" s="4"/>
    </row>
    <row r="183" spans="2:11" ht="24" hidden="1" x14ac:dyDescent="0.25">
      <c r="B183" s="16" t="s">
        <v>24</v>
      </c>
      <c r="C183" s="47" t="s">
        <v>211</v>
      </c>
      <c r="D183" s="48">
        <v>200</v>
      </c>
      <c r="E183" s="21">
        <f t="shared" ref="E183:J183" si="65">E184</f>
        <v>0</v>
      </c>
      <c r="F183" s="21">
        <f t="shared" si="65"/>
        <v>0</v>
      </c>
      <c r="G183" s="21">
        <f t="shared" si="65"/>
        <v>0</v>
      </c>
      <c r="H183" s="21">
        <f t="shared" si="65"/>
        <v>0</v>
      </c>
      <c r="I183" s="21">
        <f t="shared" si="65"/>
        <v>0</v>
      </c>
      <c r="J183" s="21">
        <f t="shared" si="65"/>
        <v>0</v>
      </c>
      <c r="K183" s="4"/>
    </row>
    <row r="184" spans="2:11" ht="24" hidden="1" x14ac:dyDescent="0.25">
      <c r="B184" s="16" t="s">
        <v>1</v>
      </c>
      <c r="C184" s="47" t="s">
        <v>211</v>
      </c>
      <c r="D184" s="48">
        <v>240</v>
      </c>
      <c r="E184" s="21">
        <v>0</v>
      </c>
      <c r="F184" s="21"/>
      <c r="G184" s="34">
        <f>E184+F184</f>
        <v>0</v>
      </c>
      <c r="H184" s="21">
        <v>0</v>
      </c>
      <c r="I184" s="21"/>
      <c r="J184" s="34">
        <f>H184+I184</f>
        <v>0</v>
      </c>
      <c r="K184" s="4"/>
    </row>
    <row r="185" spans="2:11" hidden="1" x14ac:dyDescent="0.25">
      <c r="B185" s="15" t="s">
        <v>12</v>
      </c>
      <c r="C185" s="47" t="s">
        <v>211</v>
      </c>
      <c r="D185" s="48">
        <v>500</v>
      </c>
      <c r="E185" s="21">
        <f t="shared" ref="E185:J185" si="66">E186</f>
        <v>0</v>
      </c>
      <c r="F185" s="21">
        <f t="shared" si="66"/>
        <v>0</v>
      </c>
      <c r="G185" s="21">
        <f t="shared" si="66"/>
        <v>0</v>
      </c>
      <c r="H185" s="21">
        <f t="shared" si="66"/>
        <v>0</v>
      </c>
      <c r="I185" s="21">
        <f t="shared" si="66"/>
        <v>0</v>
      </c>
      <c r="J185" s="21">
        <f t="shared" si="66"/>
        <v>0</v>
      </c>
      <c r="K185" s="4"/>
    </row>
    <row r="186" spans="2:11" hidden="1" x14ac:dyDescent="0.25">
      <c r="B186" s="16" t="s">
        <v>11</v>
      </c>
      <c r="C186" s="47" t="s">
        <v>211</v>
      </c>
      <c r="D186" s="48">
        <v>540</v>
      </c>
      <c r="E186" s="21"/>
      <c r="F186" s="21"/>
      <c r="G186" s="34">
        <f>E186+F186</f>
        <v>0</v>
      </c>
      <c r="H186" s="21"/>
      <c r="I186" s="21"/>
      <c r="J186" s="34">
        <f>H186+I186</f>
        <v>0</v>
      </c>
      <c r="K186" s="4"/>
    </row>
    <row r="187" spans="2:11" ht="24" x14ac:dyDescent="0.25">
      <c r="B187" s="16" t="s">
        <v>46</v>
      </c>
      <c r="C187" s="18" t="s">
        <v>157</v>
      </c>
      <c r="D187" s="20"/>
      <c r="E187" s="21">
        <f t="shared" ref="E187:F187" si="67">E188+E190</f>
        <v>31917.200000000001</v>
      </c>
      <c r="F187" s="21">
        <f t="shared" si="67"/>
        <v>0</v>
      </c>
      <c r="G187" s="21">
        <f>G188+G190</f>
        <v>31917.200000000001</v>
      </c>
      <c r="H187" s="21">
        <f t="shared" ref="H187:I187" si="68">H188+H190</f>
        <v>23640.400000000001</v>
      </c>
      <c r="I187" s="21">
        <f t="shared" si="68"/>
        <v>0</v>
      </c>
      <c r="J187" s="21">
        <f>J188+J190</f>
        <v>23640.400000000001</v>
      </c>
      <c r="K187" s="4"/>
    </row>
    <row r="188" spans="2:11" ht="24" x14ac:dyDescent="0.25">
      <c r="B188" s="16" t="s">
        <v>24</v>
      </c>
      <c r="C188" s="18" t="s">
        <v>157</v>
      </c>
      <c r="D188" s="20">
        <v>200</v>
      </c>
      <c r="E188" s="21">
        <f t="shared" ref="E188:J188" si="69">E189</f>
        <v>31917.200000000001</v>
      </c>
      <c r="F188" s="21">
        <f t="shared" si="69"/>
        <v>0</v>
      </c>
      <c r="G188" s="21">
        <f t="shared" si="69"/>
        <v>31917.200000000001</v>
      </c>
      <c r="H188" s="21">
        <f t="shared" si="69"/>
        <v>23640.400000000001</v>
      </c>
      <c r="I188" s="21">
        <f t="shared" si="69"/>
        <v>0</v>
      </c>
      <c r="J188" s="21">
        <f t="shared" si="69"/>
        <v>23640.400000000001</v>
      </c>
      <c r="K188" s="4"/>
    </row>
    <row r="189" spans="2:11" ht="24" x14ac:dyDescent="0.25">
      <c r="B189" s="16" t="s">
        <v>1</v>
      </c>
      <c r="C189" s="18" t="s">
        <v>157</v>
      </c>
      <c r="D189" s="20">
        <v>240</v>
      </c>
      <c r="E189" s="21">
        <f>25316.7*0+31917.2</f>
        <v>31917.200000000001</v>
      </c>
      <c r="F189" s="21"/>
      <c r="G189" s="34">
        <f>E189+F189</f>
        <v>31917.200000000001</v>
      </c>
      <c r="H189" s="21">
        <f>33750*0+23640.4</f>
        <v>23640.400000000001</v>
      </c>
      <c r="I189" s="21"/>
      <c r="J189" s="34">
        <f>H189+I189</f>
        <v>23640.400000000001</v>
      </c>
      <c r="K189" s="4"/>
    </row>
    <row r="190" spans="2:11" hidden="1" x14ac:dyDescent="0.25">
      <c r="B190" s="15" t="s">
        <v>12</v>
      </c>
      <c r="C190" s="18" t="s">
        <v>157</v>
      </c>
      <c r="D190" s="48">
        <v>500</v>
      </c>
      <c r="E190" s="21">
        <f t="shared" ref="E190:J190" si="70">E191</f>
        <v>0</v>
      </c>
      <c r="F190" s="21">
        <f t="shared" si="70"/>
        <v>0</v>
      </c>
      <c r="G190" s="21">
        <f t="shared" si="70"/>
        <v>0</v>
      </c>
      <c r="H190" s="21">
        <f t="shared" si="70"/>
        <v>0</v>
      </c>
      <c r="I190" s="21">
        <f t="shared" si="70"/>
        <v>0</v>
      </c>
      <c r="J190" s="21">
        <f t="shared" si="70"/>
        <v>0</v>
      </c>
      <c r="K190" s="4"/>
    </row>
    <row r="191" spans="2:11" hidden="1" x14ac:dyDescent="0.25">
      <c r="B191" s="16" t="s">
        <v>11</v>
      </c>
      <c r="C191" s="18" t="s">
        <v>157</v>
      </c>
      <c r="D191" s="48">
        <v>540</v>
      </c>
      <c r="E191" s="21"/>
      <c r="F191" s="21"/>
      <c r="G191" s="34">
        <f>E191+F191</f>
        <v>0</v>
      </c>
      <c r="H191" s="21"/>
      <c r="I191" s="21"/>
      <c r="J191" s="34">
        <f>H191+I191</f>
        <v>0</v>
      </c>
      <c r="K191" s="4"/>
    </row>
    <row r="192" spans="2:11" ht="36" x14ac:dyDescent="0.25">
      <c r="B192" s="15" t="s">
        <v>45</v>
      </c>
      <c r="C192" s="18" t="s">
        <v>158</v>
      </c>
      <c r="D192" s="20"/>
      <c r="E192" s="34">
        <f t="shared" ref="E192:F192" si="71">E193+E195</f>
        <v>3546.4</v>
      </c>
      <c r="F192" s="34">
        <f t="shared" si="71"/>
        <v>0</v>
      </c>
      <c r="G192" s="34">
        <f>G193+G195</f>
        <v>3546.4</v>
      </c>
      <c r="H192" s="34">
        <f t="shared" ref="H192:I192" si="72">H193+H195</f>
        <v>2626.7</v>
      </c>
      <c r="I192" s="34">
        <f t="shared" si="72"/>
        <v>0</v>
      </c>
      <c r="J192" s="34">
        <f>J193+J195</f>
        <v>2626.7</v>
      </c>
      <c r="K192" s="4"/>
    </row>
    <row r="193" spans="2:11" ht="24" x14ac:dyDescent="0.25">
      <c r="B193" s="16" t="s">
        <v>24</v>
      </c>
      <c r="C193" s="18" t="s">
        <v>158</v>
      </c>
      <c r="D193" s="20">
        <v>200</v>
      </c>
      <c r="E193" s="34">
        <f t="shared" ref="E193:J193" si="73">E194</f>
        <v>3546.4</v>
      </c>
      <c r="F193" s="34">
        <f t="shared" si="73"/>
        <v>0</v>
      </c>
      <c r="G193" s="34">
        <f t="shared" si="73"/>
        <v>3546.4</v>
      </c>
      <c r="H193" s="34">
        <f t="shared" si="73"/>
        <v>2626.7</v>
      </c>
      <c r="I193" s="34">
        <f t="shared" si="73"/>
        <v>0</v>
      </c>
      <c r="J193" s="34">
        <f t="shared" si="73"/>
        <v>2626.7</v>
      </c>
      <c r="K193" s="4"/>
    </row>
    <row r="194" spans="2:11" ht="24" x14ac:dyDescent="0.25">
      <c r="B194" s="16" t="s">
        <v>1</v>
      </c>
      <c r="C194" s="18" t="s">
        <v>158</v>
      </c>
      <c r="D194" s="20">
        <v>240</v>
      </c>
      <c r="E194" s="34">
        <f>2813*0+3546.4</f>
        <v>3546.4</v>
      </c>
      <c r="F194" s="21"/>
      <c r="G194" s="34">
        <f>E194+F194</f>
        <v>3546.4</v>
      </c>
      <c r="H194" s="34">
        <f>3750*0+2626.7</f>
        <v>2626.7</v>
      </c>
      <c r="I194" s="21"/>
      <c r="J194" s="34">
        <f>H194+I194</f>
        <v>2626.7</v>
      </c>
      <c r="K194" s="4"/>
    </row>
    <row r="195" spans="2:11" hidden="1" x14ac:dyDescent="0.25">
      <c r="B195" s="15" t="s">
        <v>12</v>
      </c>
      <c r="C195" s="18" t="s">
        <v>158</v>
      </c>
      <c r="D195" s="48">
        <v>500</v>
      </c>
      <c r="E195" s="34">
        <f t="shared" ref="E195:J195" si="74">E196</f>
        <v>0</v>
      </c>
      <c r="F195" s="34">
        <f t="shared" si="74"/>
        <v>0</v>
      </c>
      <c r="G195" s="34">
        <f t="shared" si="74"/>
        <v>0</v>
      </c>
      <c r="H195" s="34">
        <f t="shared" si="74"/>
        <v>0</v>
      </c>
      <c r="I195" s="34">
        <f t="shared" si="74"/>
        <v>0</v>
      </c>
      <c r="J195" s="34">
        <f t="shared" si="74"/>
        <v>0</v>
      </c>
      <c r="K195" s="4"/>
    </row>
    <row r="196" spans="2:11" hidden="1" x14ac:dyDescent="0.25">
      <c r="B196" s="16" t="s">
        <v>11</v>
      </c>
      <c r="C196" s="18" t="s">
        <v>158</v>
      </c>
      <c r="D196" s="48">
        <v>540</v>
      </c>
      <c r="E196" s="34"/>
      <c r="F196" s="21"/>
      <c r="G196" s="34">
        <f>E196+F196</f>
        <v>0</v>
      </c>
      <c r="H196" s="34"/>
      <c r="I196" s="21"/>
      <c r="J196" s="34">
        <f>H196+I196</f>
        <v>0</v>
      </c>
      <c r="K196" s="4"/>
    </row>
    <row r="197" spans="2:11" ht="48" hidden="1" x14ac:dyDescent="0.25">
      <c r="B197" s="16" t="s">
        <v>39</v>
      </c>
      <c r="C197" s="18" t="s">
        <v>159</v>
      </c>
      <c r="D197" s="20"/>
      <c r="E197" s="21">
        <f t="shared" ref="E197:F197" si="75">E198+E200</f>
        <v>0</v>
      </c>
      <c r="F197" s="21">
        <f t="shared" si="75"/>
        <v>0</v>
      </c>
      <c r="G197" s="21">
        <f>G198+G200</f>
        <v>0</v>
      </c>
      <c r="H197" s="21">
        <f t="shared" ref="H197:I197" si="76">H198+H200</f>
        <v>0</v>
      </c>
      <c r="I197" s="21">
        <f t="shared" si="76"/>
        <v>0</v>
      </c>
      <c r="J197" s="21">
        <f>J198+J200</f>
        <v>0</v>
      </c>
      <c r="K197" s="4"/>
    </row>
    <row r="198" spans="2:11" ht="24" hidden="1" x14ac:dyDescent="0.25">
      <c r="B198" s="16" t="s">
        <v>24</v>
      </c>
      <c r="C198" s="18" t="s">
        <v>159</v>
      </c>
      <c r="D198" s="48">
        <v>200</v>
      </c>
      <c r="E198" s="21">
        <f t="shared" ref="E198:J198" si="77">E199</f>
        <v>0</v>
      </c>
      <c r="F198" s="21">
        <f t="shared" si="77"/>
        <v>0</v>
      </c>
      <c r="G198" s="21">
        <f t="shared" si="77"/>
        <v>0</v>
      </c>
      <c r="H198" s="21">
        <f t="shared" si="77"/>
        <v>0</v>
      </c>
      <c r="I198" s="21">
        <f t="shared" si="77"/>
        <v>0</v>
      </c>
      <c r="J198" s="21">
        <f t="shared" si="77"/>
        <v>0</v>
      </c>
      <c r="K198" s="4"/>
    </row>
    <row r="199" spans="2:11" ht="24" hidden="1" x14ac:dyDescent="0.25">
      <c r="B199" s="16" t="s">
        <v>1</v>
      </c>
      <c r="C199" s="18" t="s">
        <v>159</v>
      </c>
      <c r="D199" s="48">
        <v>240</v>
      </c>
      <c r="E199" s="21"/>
      <c r="F199" s="21"/>
      <c r="G199" s="34">
        <f>E199+F199</f>
        <v>0</v>
      </c>
      <c r="H199" s="21"/>
      <c r="I199" s="21"/>
      <c r="J199" s="34">
        <f>H199+I199</f>
        <v>0</v>
      </c>
      <c r="K199" s="4"/>
    </row>
    <row r="200" spans="2:11" hidden="1" x14ac:dyDescent="0.25">
      <c r="B200" s="15" t="s">
        <v>12</v>
      </c>
      <c r="C200" s="18" t="s">
        <v>159</v>
      </c>
      <c r="D200" s="48">
        <v>500</v>
      </c>
      <c r="E200" s="21">
        <f t="shared" ref="E200:J200" si="78">E201</f>
        <v>0</v>
      </c>
      <c r="F200" s="21">
        <f t="shared" si="78"/>
        <v>0</v>
      </c>
      <c r="G200" s="21">
        <f t="shared" si="78"/>
        <v>0</v>
      </c>
      <c r="H200" s="21">
        <f t="shared" si="78"/>
        <v>0</v>
      </c>
      <c r="I200" s="21">
        <f t="shared" si="78"/>
        <v>0</v>
      </c>
      <c r="J200" s="21">
        <f t="shared" si="78"/>
        <v>0</v>
      </c>
      <c r="K200" s="4"/>
    </row>
    <row r="201" spans="2:11" hidden="1" x14ac:dyDescent="0.25">
      <c r="B201" s="16" t="s">
        <v>11</v>
      </c>
      <c r="C201" s="18" t="s">
        <v>159</v>
      </c>
      <c r="D201" s="48">
        <v>540</v>
      </c>
      <c r="E201" s="21"/>
      <c r="F201" s="21"/>
      <c r="G201" s="34">
        <f>E201+F201</f>
        <v>0</v>
      </c>
      <c r="H201" s="21"/>
      <c r="I201" s="21"/>
      <c r="J201" s="34">
        <f>H201+I201</f>
        <v>0</v>
      </c>
      <c r="K201" s="4"/>
    </row>
    <row r="202" spans="2:11" ht="48" hidden="1" x14ac:dyDescent="0.25">
      <c r="B202" s="15" t="s">
        <v>161</v>
      </c>
      <c r="C202" s="18" t="s">
        <v>160</v>
      </c>
      <c r="D202" s="20"/>
      <c r="E202" s="34">
        <f t="shared" ref="E202:F202" si="79">E203+E205</f>
        <v>0</v>
      </c>
      <c r="F202" s="34">
        <f t="shared" si="79"/>
        <v>0</v>
      </c>
      <c r="G202" s="34">
        <f>G203+G205</f>
        <v>0</v>
      </c>
      <c r="H202" s="34">
        <f t="shared" ref="H202:I202" si="80">H203+H205</f>
        <v>0</v>
      </c>
      <c r="I202" s="34">
        <f t="shared" si="80"/>
        <v>0</v>
      </c>
      <c r="J202" s="34">
        <f>J203+J205</f>
        <v>0</v>
      </c>
      <c r="K202" s="4"/>
    </row>
    <row r="203" spans="2:11" ht="24" hidden="1" x14ac:dyDescent="0.25">
      <c r="B203" s="16" t="s">
        <v>24</v>
      </c>
      <c r="C203" s="18" t="s">
        <v>160</v>
      </c>
      <c r="D203" s="48">
        <v>200</v>
      </c>
      <c r="E203" s="34">
        <f t="shared" ref="E203:J203" si="81">E204</f>
        <v>0</v>
      </c>
      <c r="F203" s="34">
        <f t="shared" si="81"/>
        <v>0</v>
      </c>
      <c r="G203" s="34">
        <f t="shared" si="81"/>
        <v>0</v>
      </c>
      <c r="H203" s="34">
        <f t="shared" si="81"/>
        <v>0</v>
      </c>
      <c r="I203" s="34">
        <f t="shared" si="81"/>
        <v>0</v>
      </c>
      <c r="J203" s="34">
        <f t="shared" si="81"/>
        <v>0</v>
      </c>
      <c r="K203" s="4"/>
    </row>
    <row r="204" spans="2:11" ht="24" hidden="1" x14ac:dyDescent="0.25">
      <c r="B204" s="16" t="s">
        <v>1</v>
      </c>
      <c r="C204" s="18" t="s">
        <v>160</v>
      </c>
      <c r="D204" s="48">
        <v>240</v>
      </c>
      <c r="E204" s="34"/>
      <c r="F204" s="21"/>
      <c r="G204" s="34">
        <f>E204+F204</f>
        <v>0</v>
      </c>
      <c r="H204" s="34"/>
      <c r="I204" s="21"/>
      <c r="J204" s="34">
        <f>H204+I204</f>
        <v>0</v>
      </c>
      <c r="K204" s="4"/>
    </row>
    <row r="205" spans="2:11" hidden="1" x14ac:dyDescent="0.25">
      <c r="B205" s="15" t="s">
        <v>12</v>
      </c>
      <c r="C205" s="18" t="s">
        <v>160</v>
      </c>
      <c r="D205" s="48">
        <v>500</v>
      </c>
      <c r="E205" s="34">
        <f t="shared" ref="E205:J205" si="82">E206</f>
        <v>0</v>
      </c>
      <c r="F205" s="34">
        <f t="shared" si="82"/>
        <v>0</v>
      </c>
      <c r="G205" s="34">
        <f t="shared" si="82"/>
        <v>0</v>
      </c>
      <c r="H205" s="34">
        <f t="shared" si="82"/>
        <v>0</v>
      </c>
      <c r="I205" s="34">
        <f t="shared" si="82"/>
        <v>0</v>
      </c>
      <c r="J205" s="34">
        <f t="shared" si="82"/>
        <v>0</v>
      </c>
      <c r="K205" s="4"/>
    </row>
    <row r="206" spans="2:11" hidden="1" x14ac:dyDescent="0.25">
      <c r="B206" s="16" t="s">
        <v>11</v>
      </c>
      <c r="C206" s="18" t="s">
        <v>160</v>
      </c>
      <c r="D206" s="48">
        <v>540</v>
      </c>
      <c r="E206" s="34"/>
      <c r="F206" s="21"/>
      <c r="G206" s="34">
        <f>E206+F206</f>
        <v>0</v>
      </c>
      <c r="H206" s="34"/>
      <c r="I206" s="21"/>
      <c r="J206" s="34">
        <f>H206+I206</f>
        <v>0</v>
      </c>
      <c r="K206" s="4"/>
    </row>
    <row r="207" spans="2:11" ht="36" x14ac:dyDescent="0.25">
      <c r="B207" s="16" t="s">
        <v>92</v>
      </c>
      <c r="C207" s="18" t="s">
        <v>162</v>
      </c>
      <c r="D207" s="20"/>
      <c r="E207" s="21">
        <f t="shared" ref="E207:F207" si="83">E208+E210</f>
        <v>1606.7</v>
      </c>
      <c r="F207" s="21">
        <f t="shared" si="83"/>
        <v>0</v>
      </c>
      <c r="G207" s="21">
        <f>G208+G210</f>
        <v>1606.7</v>
      </c>
      <c r="H207" s="21">
        <f t="shared" ref="H207:I207" si="84">H208+H210</f>
        <v>0</v>
      </c>
      <c r="I207" s="21">
        <f t="shared" si="84"/>
        <v>0</v>
      </c>
      <c r="J207" s="21">
        <f>J208+J210</f>
        <v>0</v>
      </c>
      <c r="K207" s="4"/>
    </row>
    <row r="208" spans="2:11" ht="24" x14ac:dyDescent="0.25">
      <c r="B208" s="16" t="s">
        <v>24</v>
      </c>
      <c r="C208" s="18" t="s">
        <v>162</v>
      </c>
      <c r="D208" s="20">
        <v>200</v>
      </c>
      <c r="E208" s="21">
        <f t="shared" ref="E208:J208" si="85">E209</f>
        <v>1606.7</v>
      </c>
      <c r="F208" s="21">
        <f t="shared" si="85"/>
        <v>0</v>
      </c>
      <c r="G208" s="21">
        <f t="shared" si="85"/>
        <v>1606.7</v>
      </c>
      <c r="H208" s="21">
        <f t="shared" si="85"/>
        <v>0</v>
      </c>
      <c r="I208" s="21">
        <f t="shared" si="85"/>
        <v>0</v>
      </c>
      <c r="J208" s="21">
        <f t="shared" si="85"/>
        <v>0</v>
      </c>
      <c r="K208" s="4"/>
    </row>
    <row r="209" spans="2:11" ht="24" x14ac:dyDescent="0.25">
      <c r="B209" s="16" t="s">
        <v>1</v>
      </c>
      <c r="C209" s="18" t="s">
        <v>162</v>
      </c>
      <c r="D209" s="20">
        <v>240</v>
      </c>
      <c r="E209" s="21">
        <v>1606.7</v>
      </c>
      <c r="F209" s="21"/>
      <c r="G209" s="34">
        <f>E209+F209</f>
        <v>1606.7</v>
      </c>
      <c r="H209" s="21"/>
      <c r="I209" s="21"/>
      <c r="J209" s="34">
        <f>H209+I209</f>
        <v>0</v>
      </c>
      <c r="K209" s="4"/>
    </row>
    <row r="210" spans="2:11" hidden="1" x14ac:dyDescent="0.25">
      <c r="B210" s="15" t="s">
        <v>12</v>
      </c>
      <c r="C210" s="18" t="s">
        <v>162</v>
      </c>
      <c r="D210" s="48">
        <v>500</v>
      </c>
      <c r="E210" s="34">
        <f t="shared" ref="E210:J210" si="86">E211</f>
        <v>0</v>
      </c>
      <c r="F210" s="34">
        <f t="shared" si="86"/>
        <v>0</v>
      </c>
      <c r="G210" s="34">
        <f t="shared" si="86"/>
        <v>0</v>
      </c>
      <c r="H210" s="34">
        <f t="shared" si="86"/>
        <v>0</v>
      </c>
      <c r="I210" s="34">
        <f t="shared" si="86"/>
        <v>0</v>
      </c>
      <c r="J210" s="34">
        <f t="shared" si="86"/>
        <v>0</v>
      </c>
      <c r="K210" s="4"/>
    </row>
    <row r="211" spans="2:11" hidden="1" x14ac:dyDescent="0.25">
      <c r="B211" s="16" t="s">
        <v>11</v>
      </c>
      <c r="C211" s="18" t="s">
        <v>162</v>
      </c>
      <c r="D211" s="48">
        <v>540</v>
      </c>
      <c r="E211" s="64"/>
      <c r="F211" s="46"/>
      <c r="G211" s="34">
        <f>E211+F211</f>
        <v>0</v>
      </c>
      <c r="H211" s="34"/>
      <c r="I211" s="46"/>
      <c r="J211" s="34">
        <f>H211+I211</f>
        <v>0</v>
      </c>
      <c r="K211" s="4"/>
    </row>
    <row r="212" spans="2:11" x14ac:dyDescent="0.25">
      <c r="B212" s="15" t="s">
        <v>54</v>
      </c>
      <c r="C212" s="18" t="s">
        <v>163</v>
      </c>
      <c r="D212" s="20"/>
      <c r="E212" s="34">
        <f t="shared" ref="E212:F212" si="87">E213+E215</f>
        <v>3150</v>
      </c>
      <c r="F212" s="34">
        <f t="shared" si="87"/>
        <v>0</v>
      </c>
      <c r="G212" s="34">
        <f>G213+G215</f>
        <v>3150</v>
      </c>
      <c r="H212" s="34">
        <f t="shared" ref="H212:I212" si="88">H213+H215</f>
        <v>3150</v>
      </c>
      <c r="I212" s="34">
        <f t="shared" si="88"/>
        <v>0</v>
      </c>
      <c r="J212" s="34">
        <f>J213+J215</f>
        <v>3150</v>
      </c>
      <c r="K212" s="4"/>
    </row>
    <row r="213" spans="2:11" ht="24" x14ac:dyDescent="0.25">
      <c r="B213" s="16" t="s">
        <v>24</v>
      </c>
      <c r="C213" s="18" t="s">
        <v>163</v>
      </c>
      <c r="D213" s="20">
        <v>200</v>
      </c>
      <c r="E213" s="21">
        <f t="shared" ref="E213:I213" si="89">E214</f>
        <v>3000</v>
      </c>
      <c r="F213" s="21">
        <f t="shared" si="89"/>
        <v>0</v>
      </c>
      <c r="G213" s="21">
        <f>G214</f>
        <v>3000</v>
      </c>
      <c r="H213" s="21">
        <f t="shared" si="89"/>
        <v>3000</v>
      </c>
      <c r="I213" s="21">
        <f t="shared" si="89"/>
        <v>0</v>
      </c>
      <c r="J213" s="21">
        <f>J214</f>
        <v>3000</v>
      </c>
      <c r="K213" s="4"/>
    </row>
    <row r="214" spans="2:11" ht="24" x14ac:dyDescent="0.25">
      <c r="B214" s="16" t="s">
        <v>1</v>
      </c>
      <c r="C214" s="18" t="s">
        <v>163</v>
      </c>
      <c r="D214" s="20">
        <v>240</v>
      </c>
      <c r="E214" s="21">
        <v>3000</v>
      </c>
      <c r="F214" s="21"/>
      <c r="G214" s="34">
        <f>E214+F214</f>
        <v>3000</v>
      </c>
      <c r="H214" s="21">
        <v>3000</v>
      </c>
      <c r="I214" s="21"/>
      <c r="J214" s="34">
        <f>H214+I214</f>
        <v>3000</v>
      </c>
      <c r="K214" s="4"/>
    </row>
    <row r="215" spans="2:11" x14ac:dyDescent="0.25">
      <c r="B215" s="16" t="s">
        <v>7</v>
      </c>
      <c r="C215" s="18" t="s">
        <v>163</v>
      </c>
      <c r="D215" s="20">
        <v>800</v>
      </c>
      <c r="E215" s="34">
        <f t="shared" ref="E215:I215" si="90">E216</f>
        <v>150</v>
      </c>
      <c r="F215" s="34">
        <f t="shared" si="90"/>
        <v>0</v>
      </c>
      <c r="G215" s="34">
        <f>G216</f>
        <v>150</v>
      </c>
      <c r="H215" s="34">
        <f t="shared" si="90"/>
        <v>150</v>
      </c>
      <c r="I215" s="34">
        <f t="shared" si="90"/>
        <v>0</v>
      </c>
      <c r="J215" s="34">
        <f>J216</f>
        <v>150</v>
      </c>
      <c r="K215" s="4"/>
    </row>
    <row r="216" spans="2:11" ht="36" x14ac:dyDescent="0.25">
      <c r="B216" s="16" t="s">
        <v>25</v>
      </c>
      <c r="C216" s="18" t="s">
        <v>163</v>
      </c>
      <c r="D216" s="20">
        <v>810</v>
      </c>
      <c r="E216" s="34">
        <v>150</v>
      </c>
      <c r="F216" s="34"/>
      <c r="G216" s="34">
        <f>E216+F216</f>
        <v>150</v>
      </c>
      <c r="H216" s="34">
        <v>150</v>
      </c>
      <c r="I216" s="34"/>
      <c r="J216" s="34">
        <f>H216+I216</f>
        <v>150</v>
      </c>
      <c r="K216" s="4"/>
    </row>
    <row r="217" spans="2:11" ht="24" hidden="1" x14ac:dyDescent="0.25">
      <c r="B217" s="53" t="s">
        <v>164</v>
      </c>
      <c r="C217" s="18" t="s">
        <v>165</v>
      </c>
      <c r="D217" s="20"/>
      <c r="E217" s="34">
        <f>E218</f>
        <v>0</v>
      </c>
      <c r="F217" s="34"/>
      <c r="G217" s="34">
        <f>G218</f>
        <v>0</v>
      </c>
      <c r="H217" s="34">
        <f>H218</f>
        <v>0</v>
      </c>
      <c r="I217" s="34"/>
      <c r="J217" s="34">
        <f>J218</f>
        <v>0</v>
      </c>
      <c r="K217" s="4"/>
    </row>
    <row r="218" spans="2:11" hidden="1" x14ac:dyDescent="0.25">
      <c r="B218" s="53" t="s">
        <v>54</v>
      </c>
      <c r="C218" s="18" t="s">
        <v>166</v>
      </c>
      <c r="D218" s="20"/>
      <c r="E218" s="34">
        <f t="shared" ref="E218:F218" si="91">E219+E221</f>
        <v>0</v>
      </c>
      <c r="F218" s="34">
        <f t="shared" si="91"/>
        <v>0</v>
      </c>
      <c r="G218" s="34">
        <f>G219+G221</f>
        <v>0</v>
      </c>
      <c r="H218" s="34">
        <f t="shared" ref="H218:I218" si="92">H219+H221</f>
        <v>0</v>
      </c>
      <c r="I218" s="34">
        <f t="shared" si="92"/>
        <v>0</v>
      </c>
      <c r="J218" s="34">
        <f>J219+J221</f>
        <v>0</v>
      </c>
      <c r="K218" s="4"/>
    </row>
    <row r="219" spans="2:11" ht="24" hidden="1" x14ac:dyDescent="0.25">
      <c r="B219" s="50" t="s">
        <v>24</v>
      </c>
      <c r="C219" s="18" t="s">
        <v>166</v>
      </c>
      <c r="D219" s="48">
        <v>200</v>
      </c>
      <c r="E219" s="21">
        <f t="shared" ref="E219:I219" si="93">E220</f>
        <v>0</v>
      </c>
      <c r="F219" s="21">
        <f t="shared" si="93"/>
        <v>0</v>
      </c>
      <c r="G219" s="21">
        <f>G220</f>
        <v>0</v>
      </c>
      <c r="H219" s="21">
        <f t="shared" si="93"/>
        <v>0</v>
      </c>
      <c r="I219" s="21">
        <f t="shared" si="93"/>
        <v>0</v>
      </c>
      <c r="J219" s="21">
        <f>J220</f>
        <v>0</v>
      </c>
      <c r="K219" s="4"/>
    </row>
    <row r="220" spans="2:11" ht="24" hidden="1" x14ac:dyDescent="0.25">
      <c r="B220" s="50" t="s">
        <v>1</v>
      </c>
      <c r="C220" s="18" t="s">
        <v>166</v>
      </c>
      <c r="D220" s="48">
        <v>240</v>
      </c>
      <c r="E220" s="21"/>
      <c r="F220" s="21"/>
      <c r="G220" s="34">
        <f>E220+F220</f>
        <v>0</v>
      </c>
      <c r="H220" s="21"/>
      <c r="I220" s="21"/>
      <c r="J220" s="34">
        <f>H220+I220</f>
        <v>0</v>
      </c>
      <c r="K220" s="4"/>
    </row>
    <row r="221" spans="2:11" hidden="1" x14ac:dyDescent="0.25">
      <c r="B221" s="15" t="s">
        <v>12</v>
      </c>
      <c r="C221" s="47" t="s">
        <v>166</v>
      </c>
      <c r="D221" s="48">
        <v>500</v>
      </c>
      <c r="E221" s="34">
        <f t="shared" ref="E221:J221" si="94">E222</f>
        <v>0</v>
      </c>
      <c r="F221" s="34">
        <f t="shared" si="94"/>
        <v>0</v>
      </c>
      <c r="G221" s="34">
        <f t="shared" si="94"/>
        <v>0</v>
      </c>
      <c r="H221" s="34">
        <f t="shared" si="94"/>
        <v>0</v>
      </c>
      <c r="I221" s="34">
        <f t="shared" si="94"/>
        <v>0</v>
      </c>
      <c r="J221" s="34">
        <f t="shared" si="94"/>
        <v>0</v>
      </c>
      <c r="K221" s="4"/>
    </row>
    <row r="222" spans="2:11" hidden="1" x14ac:dyDescent="0.25">
      <c r="B222" s="16" t="s">
        <v>11</v>
      </c>
      <c r="C222" s="47" t="s">
        <v>166</v>
      </c>
      <c r="D222" s="48">
        <v>540</v>
      </c>
      <c r="E222" s="34"/>
      <c r="F222" s="46"/>
      <c r="G222" s="34">
        <f>E222+F222</f>
        <v>0</v>
      </c>
      <c r="H222" s="34"/>
      <c r="I222" s="46"/>
      <c r="J222" s="34">
        <f>H222+I222</f>
        <v>0</v>
      </c>
      <c r="K222" s="4"/>
    </row>
    <row r="223" spans="2:11" ht="24" x14ac:dyDescent="0.25">
      <c r="B223" s="62" t="s">
        <v>225</v>
      </c>
      <c r="C223" s="58" t="s">
        <v>167</v>
      </c>
      <c r="D223" s="20"/>
      <c r="E223" s="34">
        <f>E224+E232</f>
        <v>22321.5</v>
      </c>
      <c r="F223" s="34"/>
      <c r="G223" s="34">
        <f>G224+G232</f>
        <v>22321.5</v>
      </c>
      <c r="H223" s="34">
        <f>H224+H232</f>
        <v>22896.2</v>
      </c>
      <c r="I223" s="34"/>
      <c r="J223" s="34">
        <f>J224+J232</f>
        <v>22896.2</v>
      </c>
      <c r="K223" s="4"/>
    </row>
    <row r="224" spans="2:11" ht="24" hidden="1" x14ac:dyDescent="0.25">
      <c r="B224" s="63" t="s">
        <v>169</v>
      </c>
      <c r="C224" s="40" t="s">
        <v>168</v>
      </c>
      <c r="D224" s="20"/>
      <c r="E224" s="34">
        <f t="shared" ref="E224:F225" si="95">E226+E229</f>
        <v>0</v>
      </c>
      <c r="F224" s="34">
        <f t="shared" si="95"/>
        <v>0</v>
      </c>
      <c r="G224" s="34">
        <f>G226+G229</f>
        <v>0</v>
      </c>
      <c r="H224" s="34">
        <f t="shared" ref="H224:I224" si="96">H226+H229</f>
        <v>0</v>
      </c>
      <c r="I224" s="34">
        <f t="shared" si="96"/>
        <v>0</v>
      </c>
      <c r="J224" s="34">
        <f>J226+J229</f>
        <v>0</v>
      </c>
      <c r="K224" s="4"/>
    </row>
    <row r="225" spans="2:11" hidden="1" x14ac:dyDescent="0.25">
      <c r="B225" s="38" t="s">
        <v>171</v>
      </c>
      <c r="C225" s="40" t="s">
        <v>170</v>
      </c>
      <c r="D225" s="20"/>
      <c r="E225" s="34">
        <f t="shared" si="95"/>
        <v>0</v>
      </c>
      <c r="F225" s="34">
        <f t="shared" si="95"/>
        <v>0</v>
      </c>
      <c r="G225" s="34">
        <f>G227+G230</f>
        <v>0</v>
      </c>
      <c r="H225" s="34">
        <f t="shared" ref="H225:I225" si="97">H227+H230</f>
        <v>0</v>
      </c>
      <c r="I225" s="34">
        <f t="shared" si="97"/>
        <v>0</v>
      </c>
      <c r="J225" s="34">
        <f>J227+J230</f>
        <v>0</v>
      </c>
      <c r="K225" s="4"/>
    </row>
    <row r="226" spans="2:11" ht="24" hidden="1" x14ac:dyDescent="0.25">
      <c r="B226" s="38" t="s">
        <v>173</v>
      </c>
      <c r="C226" s="40" t="s">
        <v>172</v>
      </c>
      <c r="D226" s="20"/>
      <c r="E226" s="34">
        <f t="shared" ref="E226:J227" si="98">E227</f>
        <v>0</v>
      </c>
      <c r="F226" s="34">
        <f t="shared" si="98"/>
        <v>0</v>
      </c>
      <c r="G226" s="34">
        <f t="shared" si="98"/>
        <v>0</v>
      </c>
      <c r="H226" s="34">
        <f t="shared" si="98"/>
        <v>0</v>
      </c>
      <c r="I226" s="34">
        <f t="shared" si="98"/>
        <v>0</v>
      </c>
      <c r="J226" s="34">
        <f t="shared" si="98"/>
        <v>0</v>
      </c>
      <c r="K226" s="4"/>
    </row>
    <row r="227" spans="2:11" ht="24" hidden="1" x14ac:dyDescent="0.25">
      <c r="B227" s="16" t="s">
        <v>24</v>
      </c>
      <c r="C227" s="40" t="s">
        <v>172</v>
      </c>
      <c r="D227" s="48">
        <v>200</v>
      </c>
      <c r="E227" s="34">
        <f t="shared" si="98"/>
        <v>0</v>
      </c>
      <c r="F227" s="34">
        <f t="shared" si="98"/>
        <v>0</v>
      </c>
      <c r="G227" s="34">
        <f t="shared" si="98"/>
        <v>0</v>
      </c>
      <c r="H227" s="34">
        <f t="shared" si="98"/>
        <v>0</v>
      </c>
      <c r="I227" s="34">
        <f t="shared" si="98"/>
        <v>0</v>
      </c>
      <c r="J227" s="34">
        <f t="shared" si="98"/>
        <v>0</v>
      </c>
    </row>
    <row r="228" spans="2:11" ht="24" hidden="1" x14ac:dyDescent="0.25">
      <c r="B228" s="39" t="s">
        <v>1</v>
      </c>
      <c r="C228" s="40" t="s">
        <v>172</v>
      </c>
      <c r="D228" s="54">
        <v>240</v>
      </c>
      <c r="E228" s="34">
        <v>0</v>
      </c>
      <c r="F228" s="34"/>
      <c r="G228" s="34">
        <f>E228+F228</f>
        <v>0</v>
      </c>
      <c r="H228" s="34">
        <v>0</v>
      </c>
      <c r="I228" s="34"/>
      <c r="J228" s="34">
        <f>H228+I228</f>
        <v>0</v>
      </c>
      <c r="K228" s="4"/>
    </row>
    <row r="229" spans="2:11" ht="24" hidden="1" x14ac:dyDescent="0.25">
      <c r="B229" s="39" t="s">
        <v>174</v>
      </c>
      <c r="C229" s="41" t="s">
        <v>212</v>
      </c>
      <c r="D229" s="20"/>
      <c r="E229" s="34">
        <f t="shared" ref="E229:J230" si="99">E230</f>
        <v>0</v>
      </c>
      <c r="F229" s="34">
        <f t="shared" si="99"/>
        <v>0</v>
      </c>
      <c r="G229" s="34">
        <f t="shared" si="99"/>
        <v>0</v>
      </c>
      <c r="H229" s="34">
        <f t="shared" si="99"/>
        <v>0</v>
      </c>
      <c r="I229" s="34">
        <f t="shared" si="99"/>
        <v>0</v>
      </c>
      <c r="J229" s="34">
        <f t="shared" si="99"/>
        <v>0</v>
      </c>
      <c r="K229" s="4"/>
    </row>
    <row r="230" spans="2:11" ht="24" hidden="1" x14ac:dyDescent="0.25">
      <c r="B230" s="16" t="s">
        <v>24</v>
      </c>
      <c r="C230" s="41" t="s">
        <v>212</v>
      </c>
      <c r="D230" s="48">
        <v>200</v>
      </c>
      <c r="E230" s="34">
        <f t="shared" si="99"/>
        <v>0</v>
      </c>
      <c r="F230" s="34">
        <f t="shared" si="99"/>
        <v>0</v>
      </c>
      <c r="G230" s="34">
        <f t="shared" si="99"/>
        <v>0</v>
      </c>
      <c r="H230" s="34">
        <f t="shared" si="99"/>
        <v>0</v>
      </c>
      <c r="I230" s="34">
        <f t="shared" si="99"/>
        <v>0</v>
      </c>
      <c r="J230" s="34">
        <f t="shared" si="99"/>
        <v>0</v>
      </c>
    </row>
    <row r="231" spans="2:11" ht="24" hidden="1" x14ac:dyDescent="0.25">
      <c r="B231" s="39" t="s">
        <v>1</v>
      </c>
      <c r="C231" s="41" t="s">
        <v>212</v>
      </c>
      <c r="D231" s="54">
        <v>240</v>
      </c>
      <c r="E231" s="34">
        <v>0</v>
      </c>
      <c r="F231" s="34"/>
      <c r="G231" s="34">
        <f>E231+F231</f>
        <v>0</v>
      </c>
      <c r="H231" s="34">
        <v>0</v>
      </c>
      <c r="I231" s="34"/>
      <c r="J231" s="34">
        <f>H231+I231</f>
        <v>0</v>
      </c>
      <c r="K231" s="4"/>
    </row>
    <row r="232" spans="2:11" x14ac:dyDescent="0.25">
      <c r="B232" s="15" t="s">
        <v>176</v>
      </c>
      <c r="C232" s="18" t="s">
        <v>175</v>
      </c>
      <c r="D232" s="20"/>
      <c r="E232" s="34">
        <f>E233</f>
        <v>22321.5</v>
      </c>
      <c r="F232" s="34"/>
      <c r="G232" s="34">
        <f>G233</f>
        <v>22321.5</v>
      </c>
      <c r="H232" s="34">
        <f>H233</f>
        <v>22896.2</v>
      </c>
      <c r="I232" s="34"/>
      <c r="J232" s="34">
        <f>J233</f>
        <v>22896.2</v>
      </c>
      <c r="K232" s="4"/>
    </row>
    <row r="233" spans="2:11" ht="24" x14ac:dyDescent="0.25">
      <c r="B233" s="15" t="s">
        <v>80</v>
      </c>
      <c r="C233" s="18" t="s">
        <v>177</v>
      </c>
      <c r="D233" s="20"/>
      <c r="E233" s="34">
        <f>E234</f>
        <v>22321.5</v>
      </c>
      <c r="F233" s="34">
        <f>F234+F224</f>
        <v>0</v>
      </c>
      <c r="G233" s="34">
        <f>G234+G224</f>
        <v>22321.5</v>
      </c>
      <c r="H233" s="34">
        <f>H234</f>
        <v>22896.2</v>
      </c>
      <c r="I233" s="34">
        <f>I234+I224</f>
        <v>0</v>
      </c>
      <c r="J233" s="34">
        <f>J234+J224</f>
        <v>22896.2</v>
      </c>
      <c r="K233" s="4"/>
    </row>
    <row r="234" spans="2:11" x14ac:dyDescent="0.25">
      <c r="B234" s="15" t="s">
        <v>81</v>
      </c>
      <c r="C234" s="18" t="s">
        <v>178</v>
      </c>
      <c r="D234" s="20"/>
      <c r="E234" s="34">
        <f>E235+E237+E239</f>
        <v>22321.5</v>
      </c>
      <c r="F234" s="34">
        <f t="shared" ref="F234" si="100">F235+F237</f>
        <v>0</v>
      </c>
      <c r="G234" s="34">
        <f>G235+G237</f>
        <v>22321.5</v>
      </c>
      <c r="H234" s="34">
        <f>H235+H237+H239</f>
        <v>22896.2</v>
      </c>
      <c r="I234" s="34">
        <f t="shared" ref="I234" si="101">I235+I237</f>
        <v>0</v>
      </c>
      <c r="J234" s="34">
        <f>J235+J237</f>
        <v>22896.2</v>
      </c>
      <c r="K234" s="4"/>
    </row>
    <row r="235" spans="2:11" ht="36" x14ac:dyDescent="0.25">
      <c r="B235" s="16" t="s">
        <v>3</v>
      </c>
      <c r="C235" s="18" t="s">
        <v>178</v>
      </c>
      <c r="D235" s="20">
        <v>100</v>
      </c>
      <c r="E235" s="34">
        <f t="shared" ref="E235:I235" si="102">E236</f>
        <v>22321.5</v>
      </c>
      <c r="F235" s="34">
        <f t="shared" si="102"/>
        <v>0</v>
      </c>
      <c r="G235" s="34">
        <f>G236</f>
        <v>22321.5</v>
      </c>
      <c r="H235" s="34">
        <f t="shared" si="102"/>
        <v>22326.2</v>
      </c>
      <c r="I235" s="34">
        <f t="shared" si="102"/>
        <v>0</v>
      </c>
      <c r="J235" s="34">
        <f>J236</f>
        <v>22326.2</v>
      </c>
    </row>
    <row r="236" spans="2:11" x14ac:dyDescent="0.25">
      <c r="B236" s="16" t="s">
        <v>26</v>
      </c>
      <c r="C236" s="18" t="s">
        <v>178</v>
      </c>
      <c r="D236" s="20">
        <v>110</v>
      </c>
      <c r="E236" s="34">
        <v>22321.5</v>
      </c>
      <c r="F236" s="34"/>
      <c r="G236" s="34">
        <f>E236+F236</f>
        <v>22321.5</v>
      </c>
      <c r="H236" s="34">
        <v>22326.2</v>
      </c>
      <c r="I236" s="34"/>
      <c r="J236" s="34">
        <f>H236+I236</f>
        <v>22326.2</v>
      </c>
      <c r="K236" s="4"/>
    </row>
    <row r="237" spans="2:11" ht="24" hidden="1" x14ac:dyDescent="0.25">
      <c r="B237" s="16" t="s">
        <v>24</v>
      </c>
      <c r="C237" s="18" t="s">
        <v>178</v>
      </c>
      <c r="D237" s="48">
        <v>200</v>
      </c>
      <c r="E237" s="34">
        <f t="shared" ref="E237:I237" si="103">E238</f>
        <v>0</v>
      </c>
      <c r="F237" s="34">
        <f t="shared" si="103"/>
        <v>0</v>
      </c>
      <c r="G237" s="34">
        <f>G238</f>
        <v>0</v>
      </c>
      <c r="H237" s="34">
        <f t="shared" si="103"/>
        <v>570</v>
      </c>
      <c r="I237" s="34">
        <f t="shared" si="103"/>
        <v>0</v>
      </c>
      <c r="J237" s="34">
        <f>J238</f>
        <v>570</v>
      </c>
      <c r="K237" s="4"/>
    </row>
    <row r="238" spans="2:11" ht="24" hidden="1" x14ac:dyDescent="0.25">
      <c r="B238" s="16" t="s">
        <v>1</v>
      </c>
      <c r="C238" s="18" t="s">
        <v>178</v>
      </c>
      <c r="D238" s="48">
        <v>240</v>
      </c>
      <c r="E238" s="34">
        <v>0</v>
      </c>
      <c r="F238" s="34"/>
      <c r="G238" s="34">
        <f>E238+F238</f>
        <v>0</v>
      </c>
      <c r="H238" s="34">
        <v>570</v>
      </c>
      <c r="I238" s="34"/>
      <c r="J238" s="34">
        <f>H238+I238</f>
        <v>570</v>
      </c>
      <c r="K238" s="4"/>
    </row>
    <row r="239" spans="2:11" hidden="1" x14ac:dyDescent="0.25">
      <c r="B239" s="16" t="s">
        <v>7</v>
      </c>
      <c r="C239" s="18" t="s">
        <v>178</v>
      </c>
      <c r="D239" s="48">
        <v>800</v>
      </c>
      <c r="E239" s="34">
        <f t="shared" ref="E239:F239" si="104">E240+E241</f>
        <v>0</v>
      </c>
      <c r="F239" s="34">
        <f t="shared" si="104"/>
        <v>0</v>
      </c>
      <c r="G239" s="34">
        <f>G240+G241</f>
        <v>0</v>
      </c>
      <c r="H239" s="34">
        <f t="shared" ref="H239:I239" si="105">H240+H241</f>
        <v>0</v>
      </c>
      <c r="I239" s="34">
        <f t="shared" si="105"/>
        <v>0</v>
      </c>
      <c r="J239" s="34">
        <f>J240+J241</f>
        <v>0</v>
      </c>
      <c r="K239" s="4"/>
    </row>
    <row r="240" spans="2:11" hidden="1" x14ac:dyDescent="0.25">
      <c r="B240" s="16" t="s">
        <v>27</v>
      </c>
      <c r="C240" s="18" t="s">
        <v>178</v>
      </c>
      <c r="D240" s="48">
        <v>830</v>
      </c>
      <c r="E240" s="21"/>
      <c r="F240" s="21"/>
      <c r="G240" s="34">
        <f>E240+F240</f>
        <v>0</v>
      </c>
      <c r="H240" s="21"/>
      <c r="I240" s="21"/>
      <c r="J240" s="34">
        <f>H240+I240</f>
        <v>0</v>
      </c>
      <c r="K240" s="4"/>
    </row>
    <row r="241" spans="2:11" hidden="1" x14ac:dyDescent="0.25">
      <c r="B241" s="16" t="s">
        <v>6</v>
      </c>
      <c r="C241" s="18" t="s">
        <v>178</v>
      </c>
      <c r="D241" s="48">
        <v>850</v>
      </c>
      <c r="E241" s="34">
        <v>0</v>
      </c>
      <c r="F241" s="34"/>
      <c r="G241" s="34">
        <f>E241+F241</f>
        <v>0</v>
      </c>
      <c r="H241" s="34">
        <v>0</v>
      </c>
      <c r="I241" s="34"/>
      <c r="J241" s="34">
        <f>H241+I241</f>
        <v>0</v>
      </c>
      <c r="K241" s="4"/>
    </row>
    <row r="242" spans="2:11" ht="24" x14ac:dyDescent="0.25">
      <c r="B242" s="60" t="s">
        <v>180</v>
      </c>
      <c r="C242" s="58" t="s">
        <v>179</v>
      </c>
      <c r="D242" s="20"/>
      <c r="E242" s="34">
        <f t="shared" ref="E242:J244" si="106">E243</f>
        <v>100</v>
      </c>
      <c r="F242" s="34">
        <f t="shared" si="106"/>
        <v>0</v>
      </c>
      <c r="G242" s="34">
        <f t="shared" si="106"/>
        <v>100</v>
      </c>
      <c r="H242" s="34">
        <f t="shared" si="106"/>
        <v>100</v>
      </c>
      <c r="I242" s="34">
        <f t="shared" si="106"/>
        <v>0</v>
      </c>
      <c r="J242" s="34">
        <f t="shared" si="106"/>
        <v>100</v>
      </c>
      <c r="K242" s="4"/>
    </row>
    <row r="243" spans="2:11" x14ac:dyDescent="0.25">
      <c r="B243" s="15" t="s">
        <v>176</v>
      </c>
      <c r="C243" s="18" t="s">
        <v>181</v>
      </c>
      <c r="D243" s="20"/>
      <c r="E243" s="34">
        <f t="shared" si="106"/>
        <v>100</v>
      </c>
      <c r="F243" s="34">
        <f t="shared" si="106"/>
        <v>0</v>
      </c>
      <c r="G243" s="34">
        <f t="shared" si="106"/>
        <v>100</v>
      </c>
      <c r="H243" s="34">
        <f t="shared" si="106"/>
        <v>100</v>
      </c>
      <c r="I243" s="34">
        <f t="shared" si="106"/>
        <v>0</v>
      </c>
      <c r="J243" s="34">
        <f t="shared" si="106"/>
        <v>100</v>
      </c>
      <c r="K243" s="4"/>
    </row>
    <row r="244" spans="2:11" ht="24" x14ac:dyDescent="0.25">
      <c r="B244" s="15" t="s">
        <v>182</v>
      </c>
      <c r="C244" s="18" t="s">
        <v>183</v>
      </c>
      <c r="D244" s="20"/>
      <c r="E244" s="34">
        <f t="shared" si="106"/>
        <v>100</v>
      </c>
      <c r="F244" s="34">
        <f t="shared" si="106"/>
        <v>0</v>
      </c>
      <c r="G244" s="34">
        <f t="shared" si="106"/>
        <v>100</v>
      </c>
      <c r="H244" s="34">
        <f t="shared" si="106"/>
        <v>100</v>
      </c>
      <c r="I244" s="34">
        <f t="shared" si="106"/>
        <v>0</v>
      </c>
      <c r="J244" s="34">
        <f t="shared" si="106"/>
        <v>100</v>
      </c>
      <c r="K244" s="4"/>
    </row>
    <row r="245" spans="2:11" x14ac:dyDescent="0.25">
      <c r="B245" s="15" t="s">
        <v>54</v>
      </c>
      <c r="C245" s="18" t="s">
        <v>184</v>
      </c>
      <c r="D245" s="37"/>
      <c r="E245" s="34">
        <f t="shared" ref="E245:F245" si="107">E246+E248</f>
        <v>100</v>
      </c>
      <c r="F245" s="34">
        <f t="shared" si="107"/>
        <v>0</v>
      </c>
      <c r="G245" s="34">
        <f>G246+G248</f>
        <v>100</v>
      </c>
      <c r="H245" s="34">
        <f t="shared" ref="H245:I245" si="108">H246+H248</f>
        <v>100</v>
      </c>
      <c r="I245" s="34">
        <f t="shared" si="108"/>
        <v>0</v>
      </c>
      <c r="J245" s="34">
        <f>J246+J248</f>
        <v>100</v>
      </c>
      <c r="K245" s="4"/>
    </row>
    <row r="246" spans="2:11" ht="36" x14ac:dyDescent="0.25">
      <c r="B246" s="15" t="s">
        <v>3</v>
      </c>
      <c r="C246" s="18" t="s">
        <v>184</v>
      </c>
      <c r="D246" s="20">
        <v>100</v>
      </c>
      <c r="E246" s="34">
        <f t="shared" ref="E246:I246" si="109">E247</f>
        <v>100</v>
      </c>
      <c r="F246" s="34">
        <f t="shared" si="109"/>
        <v>0</v>
      </c>
      <c r="G246" s="34">
        <f>G247</f>
        <v>100</v>
      </c>
      <c r="H246" s="34">
        <f t="shared" si="109"/>
        <v>100</v>
      </c>
      <c r="I246" s="34">
        <f t="shared" si="109"/>
        <v>0</v>
      </c>
      <c r="J246" s="34">
        <f>J247</f>
        <v>100</v>
      </c>
    </row>
    <row r="247" spans="2:11" x14ac:dyDescent="0.25">
      <c r="B247" s="16" t="s">
        <v>26</v>
      </c>
      <c r="C247" s="18" t="s">
        <v>184</v>
      </c>
      <c r="D247" s="37">
        <v>110</v>
      </c>
      <c r="E247" s="34">
        <v>100</v>
      </c>
      <c r="F247" s="34"/>
      <c r="G247" s="34">
        <f>E247+F247</f>
        <v>100</v>
      </c>
      <c r="H247" s="34">
        <v>100</v>
      </c>
      <c r="I247" s="34"/>
      <c r="J247" s="34">
        <f>H247+I247</f>
        <v>100</v>
      </c>
      <c r="K247" s="4"/>
    </row>
    <row r="248" spans="2:11" ht="24" hidden="1" x14ac:dyDescent="0.25">
      <c r="B248" s="16" t="s">
        <v>24</v>
      </c>
      <c r="C248" s="18" t="s">
        <v>184</v>
      </c>
      <c r="D248" s="48">
        <v>200</v>
      </c>
      <c r="E248" s="34">
        <f t="shared" ref="E248:I248" si="110">E249</f>
        <v>0</v>
      </c>
      <c r="F248" s="34">
        <f t="shared" si="110"/>
        <v>0</v>
      </c>
      <c r="G248" s="34">
        <f>G249</f>
        <v>0</v>
      </c>
      <c r="H248" s="34">
        <f t="shared" si="110"/>
        <v>0</v>
      </c>
      <c r="I248" s="34">
        <f t="shared" si="110"/>
        <v>0</v>
      </c>
      <c r="J248" s="34">
        <f>J249</f>
        <v>0</v>
      </c>
      <c r="K248" s="4"/>
    </row>
    <row r="249" spans="2:11" ht="24" hidden="1" x14ac:dyDescent="0.25">
      <c r="B249" s="16" t="s">
        <v>1</v>
      </c>
      <c r="C249" s="18" t="s">
        <v>184</v>
      </c>
      <c r="D249" s="48">
        <v>240</v>
      </c>
      <c r="E249" s="34"/>
      <c r="F249" s="34"/>
      <c r="G249" s="34">
        <f>E249+F249</f>
        <v>0</v>
      </c>
      <c r="H249" s="34"/>
      <c r="I249" s="34"/>
      <c r="J249" s="34">
        <f>H249+I249</f>
        <v>0</v>
      </c>
      <c r="K249" s="4"/>
    </row>
    <row r="250" spans="2:11" x14ac:dyDescent="0.25">
      <c r="B250" s="60" t="s">
        <v>213</v>
      </c>
      <c r="C250" s="56" t="s">
        <v>185</v>
      </c>
      <c r="D250" s="20"/>
      <c r="E250" s="34">
        <f>E251+E255+E262</f>
        <v>5044.1000000000004</v>
      </c>
      <c r="F250" s="34">
        <f>F251+F255+F262</f>
        <v>0</v>
      </c>
      <c r="G250" s="34">
        <f>G251+G255+G262</f>
        <v>5044.1000000000004</v>
      </c>
      <c r="H250" s="34">
        <f>H251+H255+H262</f>
        <v>8504.4000000000015</v>
      </c>
      <c r="I250" s="34"/>
      <c r="J250" s="34">
        <f>J251+J255+J262</f>
        <v>8504.4000000000015</v>
      </c>
      <c r="K250" s="4"/>
    </row>
    <row r="251" spans="2:11" ht="24" hidden="1" x14ac:dyDescent="0.25">
      <c r="B251" s="15" t="s">
        <v>34</v>
      </c>
      <c r="C251" s="29" t="s">
        <v>186</v>
      </c>
      <c r="D251" s="20"/>
      <c r="E251" s="34">
        <f t="shared" ref="E251:J253" si="111">E252</f>
        <v>0</v>
      </c>
      <c r="F251" s="34">
        <f t="shared" si="111"/>
        <v>0</v>
      </c>
      <c r="G251" s="34">
        <f t="shared" si="111"/>
        <v>0</v>
      </c>
      <c r="H251" s="34">
        <f t="shared" si="111"/>
        <v>0</v>
      </c>
      <c r="I251" s="34">
        <f t="shared" si="111"/>
        <v>0</v>
      </c>
      <c r="J251" s="34">
        <f t="shared" si="111"/>
        <v>0</v>
      </c>
      <c r="K251" s="4"/>
    </row>
    <row r="252" spans="2:11" ht="33.75" hidden="1" customHeight="1" x14ac:dyDescent="0.25">
      <c r="B252" s="15" t="s">
        <v>92</v>
      </c>
      <c r="C252" s="29" t="s">
        <v>187</v>
      </c>
      <c r="D252" s="20"/>
      <c r="E252" s="34">
        <f t="shared" si="111"/>
        <v>0</v>
      </c>
      <c r="F252" s="34">
        <f t="shared" si="111"/>
        <v>0</v>
      </c>
      <c r="G252" s="34">
        <f t="shared" si="111"/>
        <v>0</v>
      </c>
      <c r="H252" s="34">
        <f t="shared" si="111"/>
        <v>0</v>
      </c>
      <c r="I252" s="34">
        <f t="shared" si="111"/>
        <v>0</v>
      </c>
      <c r="J252" s="34">
        <f t="shared" si="111"/>
        <v>0</v>
      </c>
      <c r="K252" s="4"/>
    </row>
    <row r="253" spans="2:11" hidden="1" x14ac:dyDescent="0.25">
      <c r="B253" s="15" t="s">
        <v>12</v>
      </c>
      <c r="C253" s="29" t="s">
        <v>187</v>
      </c>
      <c r="D253" s="20">
        <v>500</v>
      </c>
      <c r="E253" s="34">
        <f t="shared" si="111"/>
        <v>0</v>
      </c>
      <c r="F253" s="34">
        <f t="shared" si="111"/>
        <v>0</v>
      </c>
      <c r="G253" s="34">
        <f t="shared" si="111"/>
        <v>0</v>
      </c>
      <c r="H253" s="34">
        <f t="shared" si="111"/>
        <v>0</v>
      </c>
      <c r="I253" s="34">
        <f t="shared" si="111"/>
        <v>0</v>
      </c>
      <c r="J253" s="34">
        <f t="shared" si="111"/>
        <v>0</v>
      </c>
      <c r="K253" s="4"/>
    </row>
    <row r="254" spans="2:11" hidden="1" x14ac:dyDescent="0.25">
      <c r="B254" s="16" t="s">
        <v>11</v>
      </c>
      <c r="C254" s="29" t="s">
        <v>187</v>
      </c>
      <c r="D254" s="20">
        <v>540</v>
      </c>
      <c r="E254" s="34">
        <v>0</v>
      </c>
      <c r="F254" s="34"/>
      <c r="G254" s="34">
        <f>E254+F254</f>
        <v>0</v>
      </c>
      <c r="H254" s="34">
        <v>0</v>
      </c>
      <c r="I254" s="34"/>
      <c r="J254" s="34">
        <f>H254+I254</f>
        <v>0</v>
      </c>
      <c r="K254" s="4"/>
    </row>
    <row r="255" spans="2:11" ht="24" x14ac:dyDescent="0.25">
      <c r="B255" s="16" t="s">
        <v>189</v>
      </c>
      <c r="C255" s="29" t="s">
        <v>188</v>
      </c>
      <c r="D255" s="20"/>
      <c r="E255" s="34">
        <f>E256+E259</f>
        <v>3286.5</v>
      </c>
      <c r="F255" s="34"/>
      <c r="G255" s="34">
        <f>G256+G259</f>
        <v>3286.5</v>
      </c>
      <c r="H255" s="34">
        <f>H256+H259</f>
        <v>6578.1</v>
      </c>
      <c r="I255" s="34"/>
      <c r="J255" s="34">
        <f>J256+J259</f>
        <v>6578.1</v>
      </c>
      <c r="K255" s="4"/>
    </row>
    <row r="256" spans="2:11" x14ac:dyDescent="0.25">
      <c r="B256" s="15" t="s">
        <v>191</v>
      </c>
      <c r="C256" s="18" t="s">
        <v>190</v>
      </c>
      <c r="D256" s="20"/>
      <c r="E256" s="21">
        <f>E257</f>
        <v>3286.5</v>
      </c>
      <c r="F256" s="21">
        <f t="shared" ref="F256:J257" si="112">F257</f>
        <v>0</v>
      </c>
      <c r="G256" s="21">
        <f t="shared" si="112"/>
        <v>3286.5</v>
      </c>
      <c r="H256" s="21">
        <f t="shared" si="112"/>
        <v>6578.1</v>
      </c>
      <c r="I256" s="21">
        <f t="shared" si="112"/>
        <v>0</v>
      </c>
      <c r="J256" s="21">
        <f t="shared" si="112"/>
        <v>6578.1</v>
      </c>
    </row>
    <row r="257" spans="2:11" x14ac:dyDescent="0.25">
      <c r="B257" s="27" t="s">
        <v>7</v>
      </c>
      <c r="C257" s="18" t="s">
        <v>190</v>
      </c>
      <c r="D257" s="20">
        <v>800</v>
      </c>
      <c r="E257" s="21">
        <f>E258</f>
        <v>3286.5</v>
      </c>
      <c r="F257" s="21">
        <f t="shared" si="112"/>
        <v>0</v>
      </c>
      <c r="G257" s="21">
        <f t="shared" si="112"/>
        <v>3286.5</v>
      </c>
      <c r="H257" s="21">
        <f>H258</f>
        <v>6578.1</v>
      </c>
      <c r="I257" s="21">
        <f t="shared" si="112"/>
        <v>0</v>
      </c>
      <c r="J257" s="21">
        <f t="shared" si="112"/>
        <v>6578.1</v>
      </c>
    </row>
    <row r="258" spans="2:11" x14ac:dyDescent="0.25">
      <c r="B258" s="16" t="s">
        <v>16</v>
      </c>
      <c r="C258" s="18" t="s">
        <v>190</v>
      </c>
      <c r="D258" s="20">
        <v>870</v>
      </c>
      <c r="E258" s="21">
        <v>3286.5</v>
      </c>
      <c r="F258" s="21"/>
      <c r="G258" s="34">
        <f>E258+F258</f>
        <v>3286.5</v>
      </c>
      <c r="H258" s="21">
        <v>6578.1</v>
      </c>
      <c r="I258" s="21"/>
      <c r="J258" s="34">
        <f>H258+I258</f>
        <v>6578.1</v>
      </c>
    </row>
    <row r="259" spans="2:11" ht="17.45" hidden="1" customHeight="1" x14ac:dyDescent="0.25">
      <c r="B259" s="15" t="s">
        <v>192</v>
      </c>
      <c r="C259" s="29" t="s">
        <v>193</v>
      </c>
      <c r="D259" s="20"/>
      <c r="E259" s="34">
        <f t="shared" ref="E259:J260" si="113">E260</f>
        <v>0</v>
      </c>
      <c r="F259" s="34">
        <f t="shared" si="113"/>
        <v>0</v>
      </c>
      <c r="G259" s="34">
        <f t="shared" si="113"/>
        <v>0</v>
      </c>
      <c r="H259" s="34">
        <f t="shared" si="113"/>
        <v>0</v>
      </c>
      <c r="I259" s="34">
        <f t="shared" si="113"/>
        <v>0</v>
      </c>
      <c r="J259" s="34">
        <f t="shared" si="113"/>
        <v>0</v>
      </c>
      <c r="K259" s="4"/>
    </row>
    <row r="260" spans="2:11" hidden="1" x14ac:dyDescent="0.25">
      <c r="B260" s="15" t="s">
        <v>7</v>
      </c>
      <c r="C260" s="29" t="s">
        <v>193</v>
      </c>
      <c r="D260" s="20">
        <v>800</v>
      </c>
      <c r="E260" s="34">
        <f t="shared" si="113"/>
        <v>0</v>
      </c>
      <c r="F260" s="34">
        <f t="shared" si="113"/>
        <v>0</v>
      </c>
      <c r="G260" s="34">
        <f t="shared" si="113"/>
        <v>0</v>
      </c>
      <c r="H260" s="34">
        <f t="shared" si="113"/>
        <v>0</v>
      </c>
      <c r="I260" s="34">
        <f t="shared" si="113"/>
        <v>0</v>
      </c>
      <c r="J260" s="34">
        <f t="shared" si="113"/>
        <v>0</v>
      </c>
      <c r="K260" s="4"/>
    </row>
    <row r="261" spans="2:11" hidden="1" x14ac:dyDescent="0.25">
      <c r="B261" s="16" t="s">
        <v>40</v>
      </c>
      <c r="C261" s="29" t="s">
        <v>193</v>
      </c>
      <c r="D261" s="20">
        <v>880</v>
      </c>
      <c r="E261" s="34">
        <v>0</v>
      </c>
      <c r="F261" s="34"/>
      <c r="G261" s="34">
        <f>E261+F261</f>
        <v>0</v>
      </c>
      <c r="H261" s="34">
        <v>0</v>
      </c>
      <c r="I261" s="34"/>
      <c r="J261" s="34">
        <f>H261+I261</f>
        <v>0</v>
      </c>
      <c r="K261" s="4"/>
    </row>
    <row r="262" spans="2:11" ht="36" x14ac:dyDescent="0.25">
      <c r="B262" s="15" t="s">
        <v>196</v>
      </c>
      <c r="C262" s="29" t="s">
        <v>195</v>
      </c>
      <c r="D262" s="20"/>
      <c r="E262" s="34">
        <f t="shared" ref="E262:I262" si="114">E263</f>
        <v>1757.6</v>
      </c>
      <c r="F262" s="34">
        <f t="shared" si="114"/>
        <v>0</v>
      </c>
      <c r="G262" s="34">
        <f>G263</f>
        <v>1757.6</v>
      </c>
      <c r="H262" s="34">
        <f t="shared" si="114"/>
        <v>1926.3000000000002</v>
      </c>
      <c r="I262" s="34">
        <f t="shared" si="114"/>
        <v>0</v>
      </c>
      <c r="J262" s="34">
        <f>J263</f>
        <v>1926.3000000000002</v>
      </c>
      <c r="K262" s="4"/>
    </row>
    <row r="263" spans="2:11" ht="24" x14ac:dyDescent="0.25">
      <c r="B263" s="15" t="s">
        <v>198</v>
      </c>
      <c r="C263" s="29" t="s">
        <v>197</v>
      </c>
      <c r="D263" s="20"/>
      <c r="E263" s="34">
        <f t="shared" ref="E263:F263" si="115">E264+E266</f>
        <v>1757.6</v>
      </c>
      <c r="F263" s="34">
        <f t="shared" si="115"/>
        <v>0</v>
      </c>
      <c r="G263" s="34">
        <f>G264+G266</f>
        <v>1757.6</v>
      </c>
      <c r="H263" s="34">
        <f t="shared" ref="H263:I263" si="116">H264+H266</f>
        <v>1926.3000000000002</v>
      </c>
      <c r="I263" s="34">
        <f t="shared" si="116"/>
        <v>0</v>
      </c>
      <c r="J263" s="34">
        <f>J264+J266</f>
        <v>1926.3000000000002</v>
      </c>
      <c r="K263" s="4"/>
    </row>
    <row r="264" spans="2:11" ht="36" x14ac:dyDescent="0.25">
      <c r="B264" s="16" t="s">
        <v>3</v>
      </c>
      <c r="C264" s="29" t="s">
        <v>197</v>
      </c>
      <c r="D264" s="20">
        <v>100</v>
      </c>
      <c r="E264" s="34">
        <f t="shared" ref="E264:I264" si="117">E265</f>
        <v>1374</v>
      </c>
      <c r="F264" s="34">
        <f t="shared" si="117"/>
        <v>0</v>
      </c>
      <c r="G264" s="34">
        <f>G265</f>
        <v>1374</v>
      </c>
      <c r="H264" s="34">
        <f t="shared" si="117"/>
        <v>1468.9</v>
      </c>
      <c r="I264" s="34">
        <f t="shared" si="117"/>
        <v>0</v>
      </c>
      <c r="J264" s="34">
        <f>J265</f>
        <v>1468.9</v>
      </c>
      <c r="K264" s="4"/>
    </row>
    <row r="265" spans="2:11" x14ac:dyDescent="0.25">
      <c r="B265" s="16" t="s">
        <v>2</v>
      </c>
      <c r="C265" s="29" t="s">
        <v>197</v>
      </c>
      <c r="D265" s="20">
        <v>120</v>
      </c>
      <c r="E265" s="34">
        <v>1374</v>
      </c>
      <c r="F265" s="34"/>
      <c r="G265" s="34">
        <f>E265+F265</f>
        <v>1374</v>
      </c>
      <c r="H265" s="34">
        <v>1468.9</v>
      </c>
      <c r="I265" s="34"/>
      <c r="J265" s="34">
        <f>H265+I265</f>
        <v>1468.9</v>
      </c>
      <c r="K265" s="4"/>
    </row>
    <row r="266" spans="2:11" ht="24" x14ac:dyDescent="0.25">
      <c r="B266" s="16" t="s">
        <v>24</v>
      </c>
      <c r="C266" s="29" t="s">
        <v>197</v>
      </c>
      <c r="D266" s="20">
        <v>200</v>
      </c>
      <c r="E266" s="34">
        <f t="shared" ref="E266:I266" si="118">E267</f>
        <v>383.6</v>
      </c>
      <c r="F266" s="34">
        <f t="shared" si="118"/>
        <v>0</v>
      </c>
      <c r="G266" s="34">
        <f>G267</f>
        <v>383.6</v>
      </c>
      <c r="H266" s="34">
        <f t="shared" si="118"/>
        <v>457.4</v>
      </c>
      <c r="I266" s="34">
        <f t="shared" si="118"/>
        <v>0</v>
      </c>
      <c r="J266" s="34">
        <f>J267</f>
        <v>457.4</v>
      </c>
      <c r="K266" s="4"/>
    </row>
    <row r="267" spans="2:11" ht="24" x14ac:dyDescent="0.25">
      <c r="B267" s="16" t="s">
        <v>1</v>
      </c>
      <c r="C267" s="29" t="s">
        <v>197</v>
      </c>
      <c r="D267" s="20">
        <v>240</v>
      </c>
      <c r="E267" s="34">
        <v>383.6</v>
      </c>
      <c r="F267" s="34"/>
      <c r="G267" s="34">
        <f>E267+F267</f>
        <v>383.6</v>
      </c>
      <c r="H267" s="34">
        <v>457.4</v>
      </c>
      <c r="I267" s="34"/>
      <c r="J267" s="34">
        <f>H267+I267</f>
        <v>457.4</v>
      </c>
      <c r="K267" s="4"/>
    </row>
    <row r="268" spans="2:11" x14ac:dyDescent="0.25">
      <c r="B268" s="30" t="s">
        <v>0</v>
      </c>
      <c r="C268" s="18"/>
      <c r="D268" s="45">
        <v>1</v>
      </c>
      <c r="E268" s="35">
        <f>E14+E38+E52+E88+E101+E122+E138+E147+E169+E175+E223+E242+E250</f>
        <v>166347.1</v>
      </c>
      <c r="F268" s="35">
        <f t="shared" ref="F268:G268" si="119">F14+F38+F52+F88+F101+F122+F138+F147+F169+F175+F223+F242+F250</f>
        <v>0</v>
      </c>
      <c r="G268" s="35">
        <f t="shared" si="119"/>
        <v>166347.1</v>
      </c>
      <c r="H268" s="35">
        <f>H14+H38+H52+H88+H101+H122+H138+H147+H169+H175+H223+H242+H250</f>
        <v>158342</v>
      </c>
      <c r="I268" s="35">
        <f t="shared" ref="I268:J268" si="120">I14+I38+I52+I88+I101+I122+I138+I147+I169+I175+I223+I242+I250</f>
        <v>0</v>
      </c>
      <c r="J268" s="35">
        <f t="shared" si="120"/>
        <v>158342.00000000003</v>
      </c>
      <c r="K268" s="4"/>
    </row>
    <row r="269" spans="2:11" x14ac:dyDescent="0.25">
      <c r="E269" s="43">
        <v>116896.2</v>
      </c>
      <c r="F269" s="43">
        <v>116896.2</v>
      </c>
      <c r="G269" s="43">
        <v>144007.29999999999</v>
      </c>
      <c r="H269" s="43">
        <v>116896.2</v>
      </c>
      <c r="I269" s="43">
        <v>116896.2</v>
      </c>
      <c r="J269" s="43">
        <v>144007.29999999999</v>
      </c>
    </row>
    <row r="270" spans="2:11" x14ac:dyDescent="0.25">
      <c r="E270" s="43">
        <v>166347.1</v>
      </c>
      <c r="F270" s="43"/>
      <c r="G270" s="43"/>
      <c r="H270" s="43">
        <v>158342</v>
      </c>
      <c r="I270" s="43"/>
      <c r="J270" s="43"/>
    </row>
    <row r="271" spans="2:11" x14ac:dyDescent="0.25">
      <c r="E271" s="43">
        <f>E268-E270</f>
        <v>0</v>
      </c>
      <c r="F271" s="43"/>
      <c r="G271" s="43"/>
      <c r="H271" s="43">
        <f>H268-H270</f>
        <v>0</v>
      </c>
      <c r="I271" s="43"/>
      <c r="J271" s="43"/>
    </row>
  </sheetData>
  <autoFilter ref="A13:G271">
    <filterColumn colId="6">
      <filters blank="1">
        <filter val="1 035,5"/>
        <filter val="1 374,0"/>
        <filter val="1 606,7"/>
        <filter val="1 757,6"/>
        <filter val="1 835,5"/>
        <filter val="1 960,0"/>
        <filter val="100,0"/>
        <filter val="120,0"/>
        <filter val="13 483,0"/>
        <filter val="144 007,3"/>
        <filter val="15 443,0"/>
        <filter val="150,0"/>
        <filter val="158,0"/>
        <filter val="160,0"/>
        <filter val="166 347,1"/>
        <filter val="19,8"/>
        <filter val="20,0"/>
        <filter val="200,0"/>
        <filter val="22 321,5"/>
        <filter val="25,0"/>
        <filter val="3 000,0"/>
        <filter val="3 150,0"/>
        <filter val="3 286,5"/>
        <filter val="3 380,0"/>
        <filter val="3 546,4"/>
        <filter val="300,0"/>
        <filter val="31 917,2"/>
        <filter val="319,8"/>
        <filter val="34 014,4"/>
        <filter val="34 453,6"/>
        <filter val="35 707,0"/>
        <filter val="35 782,3"/>
        <filter val="383,6"/>
        <filter val="39 320,3"/>
        <filter val="40 220,3"/>
        <filter val="40 620,3"/>
        <filter val="400,0"/>
        <filter val="439,2"/>
        <filter val="5 044,1"/>
        <filter val="5 150,0"/>
        <filter val="5 510,0"/>
        <filter val="5,0"/>
        <filter val="5,8"/>
        <filter val="50,0"/>
        <filter val="504,0"/>
        <filter val="70,0"/>
        <filter val="724,2"/>
        <filter val="74 283,7"/>
        <filter val="75,3"/>
        <filter val="800,0"/>
      </filters>
    </filterColumn>
  </autoFilter>
  <mergeCells count="1">
    <mergeCell ref="B10:G10"/>
  </mergeCells>
  <pageMargins left="0.39370078740157483" right="0.19685039370078741" top="0.39370078740157483" bottom="0.19685039370078741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муниципальные прогр.2025-2026</vt:lpstr>
      <vt:lpstr>'6 муниципальные прогр.2025-2026'!Область_печати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2024-05-23T06:35:49Z</cp:lastPrinted>
  <dcterms:created xsi:type="dcterms:W3CDTF">2014-09-22T11:17:11Z</dcterms:created>
  <dcterms:modified xsi:type="dcterms:W3CDTF">2024-05-23T06:35:51Z</dcterms:modified>
</cp:coreProperties>
</file>